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E:\2023\Palmira\"/>
    </mc:Choice>
  </mc:AlternateContent>
  <xr:revisionPtr revIDLastSave="0" documentId="13_ncr:1_{2C2B208E-515E-4C5B-BBD2-F08320580F11}" xr6:coauthVersionLast="47" xr6:coauthVersionMax="47" xr10:uidLastSave="{00000000-0000-0000-0000-000000000000}"/>
  <bookViews>
    <workbookView xWindow="-120" yWindow="-120" windowWidth="29040" windowHeight="15840" xr2:uid="{EEE22BF9-8E73-4AAD-8576-C5732684BBC1}"/>
  </bookViews>
  <sheets>
    <sheet name="TOTAL PROYECTOS" sheetId="1" r:id="rId1"/>
  </sheets>
  <definedNames>
    <definedName name="SegmentaciónDeDatos_Componente">#N/A</definedName>
    <definedName name="SegmentaciónDeDatos_Entidad_en_el_municipio_responsable">#N/A</definedName>
    <definedName name="SegmentaciónDeDatos_Plazo">#N/A</definedName>
    <definedName name="SegmentaciónDeDatos_Priorización">#N/A</definedName>
    <definedName name="SegmentaciónDeDatos_Tipo_de_Proyecto">#N/A</definedName>
    <definedName name="SegmentaciónDeDatos_Zona_de_ejecució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3" i="1" l="1"/>
  <c r="N223" i="1"/>
  <c r="D223" i="1"/>
  <c r="E223" i="1"/>
  <c r="F223" i="1"/>
  <c r="G223" i="1"/>
  <c r="H223" i="1"/>
  <c r="I223" i="1"/>
  <c r="J223" i="1"/>
  <c r="K223" i="1"/>
  <c r="L223" i="1"/>
  <c r="M223" i="1"/>
  <c r="C223" i="1"/>
  <c r="U223" i="1"/>
</calcChain>
</file>

<file path=xl/sharedStrings.xml><?xml version="1.0" encoding="utf-8"?>
<sst xmlns="http://schemas.openxmlformats.org/spreadsheetml/2006/main" count="3056" uniqueCount="948">
  <si>
    <t>Cantidad</t>
  </si>
  <si>
    <t>Componente</t>
  </si>
  <si>
    <t>Principios</t>
  </si>
  <si>
    <t>Políticas</t>
  </si>
  <si>
    <t>Objetivos del ordenamiento territorial</t>
  </si>
  <si>
    <t>Estrategias</t>
  </si>
  <si>
    <t>Programa</t>
  </si>
  <si>
    <t>Proyecto</t>
  </si>
  <si>
    <t>Priorización</t>
  </si>
  <si>
    <t>Descripción</t>
  </si>
  <si>
    <t>Zona de ejecución</t>
  </si>
  <si>
    <t>Tipo de Proyecto</t>
  </si>
  <si>
    <t>Entidad en el municipio responsable</t>
  </si>
  <si>
    <t>Entidad vinculada para su ejecución</t>
  </si>
  <si>
    <t>Línea Base</t>
  </si>
  <si>
    <t>Meta</t>
  </si>
  <si>
    <t>Indicador de producto</t>
  </si>
  <si>
    <t xml:space="preserve">Plazo </t>
  </si>
  <si>
    <t>Sistema Ambiental</t>
  </si>
  <si>
    <t>1. Principio de planeamiento ambiental: Toda actuación en el territorio de Palmira se fundamentará en el reconocimiento de las determinantes ambientales como elementos centrales y de superior jerarquía en la definición de estrategias de ordenamiento territorial, así como en la implementación de medidas de protección, conservación y gestión ambiental, definidas en la escala regional que permitan el reconocimiento del valor que encierran los elementos naturales del territorio, desde el ecosistema de páramo hasta el del valle geográfico del Río Cauca, además de la gestión del riesgo, adaptación y mitigación del cambio climático lo cual permitirá fortalecer su capacidad de resiliencia y sostenibilidad en el tiempo.</t>
  </si>
  <si>
    <t>1. Sostenibilidad Ambiental. Orientada a la consolidación del Sistema Ambiental y la articulación de las determinantes ambientales con estrategias de protección, conservación, restauración, recuperación, integración y uso sostenible de los elementos de la Estructura Ecológica Principal, articulando las dinámicas territoriales a escala municipal, subregional y regional.</t>
  </si>
  <si>
    <t>1.1. Proteger y conservar los elementos de la Estructura Ecológica Principal y las estructuras complementarias del municipio, así como robustecer su función ecológica.</t>
  </si>
  <si>
    <t>1.1.1. Gestión y administración de áreas de la estructura ecológica principal que sean competencia del Municipio, incluyendo definición de planes de manejo y estrategias de conservación, así como proyectos de conectividad ecológica.</t>
  </si>
  <si>
    <t>Protección de la estructura ecológica, adaptación al cambio climático y mitigación del riesgo</t>
  </si>
  <si>
    <t xml:space="preserve">Formulación y Actualización de Planes de Manejo Ambiental para Áreas de Especial Importancia Ecosistémica municipal incorporadas. </t>
  </si>
  <si>
    <t>Proyecto Estratégico</t>
  </si>
  <si>
    <t xml:space="preserve">
Las Áreas Importancia Ecosistémica (AIE), hacen parte de la Estructura Ecológica Principal (EEP) cuya finalidad principal es la preservación, conservación, restauración, uso y manejo sostenible de los recursos naturales renovables, los cuales brindan la capacidad de soporte para el desarrollo socioeconómico de las poblaciones. Para el municipio de Palmira, se han definido como AIE las siguientes:  
*Corredores de la Zona Forestal Protectora del río Cauca
*Reserva de Recursos Naturales Renovables Timbique
*Reserva de Recursos Naturales Renovables Villa Inés
*Áreas Forestales Protectoras de nacimientos, cuerpos de agua superficial, humedales y suelos con pendientes superiores al 100% o 45°
*Áreas con función amortiguadora de áreas protegidas
*Ecosistemas de Páramos
*Áreas de recarga de acuíferos
*Bosques asociados a las microcuencas de abastecimiento
*Reservas municipales
*Orobioma azonal - ecosistema de bosque seco y subxerofítico
*Predios adquirios por los municipios en el marco del cumplimiento al Art. 111 Ley 99 de 1993. 
Se entiende como Plan de Manejo al instrumento dentro de la planificación que orienta las acciones hacia el logro de los objetivos de conservación de cada área, teniendo en cuenta una visión a corto, mediano y largo plazo. Estos planes estarán sujetos a continuas actualizaciones de acuerdo con las necesidades de cada área y a los resultados de la evaluación y monitoreo que se realicen a los mismos. La estructura y conformación de los planes de manejo deberá estar determinada por la Autoridad Ambiental competente, por tanto, es un trabajo de desarrollo conjunto</t>
  </si>
  <si>
    <t>Rural</t>
  </si>
  <si>
    <t>Estudios técnicos</t>
  </si>
  <si>
    <t>CVC</t>
  </si>
  <si>
    <t>Dirección de Gestión del Medio Ambiente - DGMA
PNN Las Hermosas</t>
  </si>
  <si>
    <t>Formulación cuatro planes de manejo por periodo, total 16</t>
  </si>
  <si>
    <t>- Número de planes de manejo realizados para suelos de protección.
- Número de proyectos implementados de conectividad ecológica.</t>
  </si>
  <si>
    <t>CORTO</t>
  </si>
  <si>
    <t>Realizar la gestión para que se excluya del catastro minero las áreas de conservación y protección ambiental y las áreas de protección por amenazas y riesgos</t>
  </si>
  <si>
    <t>realizar la notificación y seguimiento para que sean excluidas del catastro minero las áreas de EEP</t>
  </si>
  <si>
    <t>Municipio</t>
  </si>
  <si>
    <t>Dirección de Gestión del Medio Ambiente -  DGMA</t>
  </si>
  <si>
    <t>Estructura Ecológica Principal</t>
  </si>
  <si>
    <t xml:space="preserve">100% áreas de la EEP excluidas del catastro minero </t>
  </si>
  <si>
    <t>áreas de EEP por fuera de catastro minero</t>
  </si>
  <si>
    <t>CORTO,MEDIANO, LARGO</t>
  </si>
  <si>
    <t xml:space="preserve">Implementación de los Planes de Manejo Ambiental de las áreas adquiridas por el Municipio que hacen parte del Parque Natural Municipal </t>
  </si>
  <si>
    <t>Estrategia de intervención</t>
  </si>
  <si>
    <t>Implementación de los Planes de Manejo Ambiental de las áreas adquiridas por el Municipio que hacen parte de la Estructura Ecológica Principal</t>
  </si>
  <si>
    <t>Implementación</t>
  </si>
  <si>
    <t>Secretaría Agropecuaria y Desarrollo Rural, SIDAP, Parques Nacionales Naturales de Colombia, CVC</t>
  </si>
  <si>
    <t>Predios públicos adquiridos - Art 10 Acuerdo Municipal 053 de 2014 y las modificaciones que surjan posteriores a la actualización del POT en la estructura del SIMAP</t>
  </si>
  <si>
    <t>22 PMA implementados, correspondiente a cada predio que forma el Parque Natural Municipal.</t>
  </si>
  <si>
    <t>número de PMA implementados</t>
  </si>
  <si>
    <t>MEDIANO</t>
  </si>
  <si>
    <t xml:space="preserve">Diseñao e implementación tecnológica desde la DGMA, para el seguimiento en plataforma web del Sistema Municipal de Áreas Protegidas (SIMAP) </t>
  </si>
  <si>
    <t xml:space="preserve">Diseño y funcionamiento de Página web tipo geovisor SIMAP para actualizar y fortalecer el cumplimiento de los objetivos de protección y conservación del municipio con el fin de preservar los componentes de su Estructura Ecológica Principal. </t>
  </si>
  <si>
    <t xml:space="preserve">una plataforma web en funcionamiento </t>
  </si>
  <si>
    <t xml:space="preserve">plataforma web del SIMAP en funcionamiento </t>
  </si>
  <si>
    <t>1.2. Proteger, conservar y restaurar las cuencas abastecedoras, con el fin de garantizar la oferta hídrica y el manejo integral del río Cauca y sus afluentes.</t>
  </si>
  <si>
    <t>1.2.3. Reforestación de las áreas forestales protectoras de los cuerpos hídricos en la zona de ladera y la zona plana del municipio.</t>
  </si>
  <si>
    <t>Desarrollo e implementación de acciones de reforestación de áreas de importancia ecosistémica (páramos, áreas forestales protectoras de humedales, nacimientos y rondas hídricas, reservas municipales, áreas con función amortiguadora de páramos y predios en el marco del art. 111 de la Ley 99 de 1993), en el marco de lo establecido en la Ley 2173 de 2021</t>
  </si>
  <si>
    <t>El municipio de Palmira, en aporte al cumplimiento de la Ley 2173 del 30 de diciembre de 2021, plantea como estrategia de intervención para la consolidación de Áreas de Vida, el desarrollo e implementación de programas de adecuación y conservación en las áreas forestales protectoras, considerando la problemática ambiental que se presenta en la llanura aluvial del río Cauca por la presencia de cultivos en zonas que hacen parte de la Estructura Ecológica Principal (EEP). La alcaldía de Palmira, por medio de la Dirección de Gestión del Medio Ambiente (DGMA) estará a cargo de impulsar y coordinar, en el marco de lo descrito en la Ley 2173 de 2021 y su normatividad reglamentaria, las siembras por parte de lo ciudadanos y las empresas, quienes, por su labor serán reconocidos por las autoridades competentes, en el marco de acciones de promoción del desarrollo sostenible en el país. Se requiere una reglamentación a nivel municipal de como implementar los beneficios para empresas y ciudadanos que participen en el programa.</t>
  </si>
  <si>
    <t>Reforestación</t>
  </si>
  <si>
    <t>PNN Las Hermosas</t>
  </si>
  <si>
    <t>805.658 árboles sembrados, 2 por habitante y 2 por empleado de empresa privada</t>
  </si>
  <si>
    <t xml:space="preserve">número de árboles sembrados </t>
  </si>
  <si>
    <t>Recuperación de áreas forestales protectoras liberandolas de ocupaciones irregulares de viviendas y otros usos no permitidos</t>
  </si>
  <si>
    <t>En atención al proceso requerido de liberación de áreas forestales protectoras, es necesario: 1. Inventario de hectáreas, hogares, construcciones, entre otros, que se encuentren en AFP con ocupaciones irregulares. 2. Adelantar procesos jurídicos, tecnicos y sociales para despejar AFP. 3. Intervención de las AFP con acciones de reforestación que permitan su protección y conservación.</t>
  </si>
  <si>
    <t>Secretaría de Seguridad y Convivencia</t>
  </si>
  <si>
    <t>100% AFP recuperada y despejada de ocupaciones irregulares</t>
  </si>
  <si>
    <t>Porcentaje de avance en AFP despejadas de ocupaciones irregulares y reforestadas.</t>
  </si>
  <si>
    <t>Gestionar la Declaratoria como Reserva Nacional de la Sociedad Civil (RNSC) del Sendero Agroecológico Los Bolos.</t>
  </si>
  <si>
    <t xml:space="preserve">En atención a lo indicado por la comunidad de Los Bolos se establece como necesidad de protección el área denominada Sendero Agroecológico Los Bolos ubicado en los predios Villa María (Matrícula inmobiliaria No 378-350) y Villa Bernarda (Matrícula inmobiliaria No 378-11045), se requiere acompañar y apoyar con asesoría jurídica y técnica a los propietarios en el proceso legal de declaratoria </t>
  </si>
  <si>
    <t>PNN, CVC</t>
  </si>
  <si>
    <t xml:space="preserve">2 predios declarados en RNSC </t>
  </si>
  <si>
    <t>número de predios declarados</t>
  </si>
  <si>
    <t>1.1.2. Restaurar las áreas con procesos de degradación en estado crítico con el fin de recuperar la oferta de biodiversidad y de servicios ecosistémicos.</t>
  </si>
  <si>
    <t>Restaurar sendero ecológico alrededor del humedal Timbique y realizar obras de recuperación</t>
  </si>
  <si>
    <t>Consiste en: Deslinde de predios, Diseño de obras hidráulicas,  Reforestación del interior del humedal con especies nativas, Cerca viva del humedal, Construcción de senderos de acceso</t>
  </si>
  <si>
    <t>Restauración</t>
  </si>
  <si>
    <t>0,37 hectáreas restauradas del humedal timbique</t>
  </si>
  <si>
    <t>Número de hectáreas de importancia estratégica para la conservación de recursos hídrico, restauradas.</t>
  </si>
  <si>
    <t>1.2.4. Aislar los nacimientos de agua de actividades antrópicas de alto impacto que son un riesgo para la sostenibilidad de estos.</t>
  </si>
  <si>
    <t>Delimitación espacial de los humedales y madreviejas como Áreas de Importancia Ecosistémica dentro de la Estructura Ecológica Principal</t>
  </si>
  <si>
    <t>El complejo de humedales en el municipio de Palmira, actualmente cuenta con la ubicación espacial en formato punto (shapefile), sin embargo, no se tiene un registro de área de cada ecosistema, ni de su zona de influencia, esto conlleva a la generación de impactos de carácter antrópico, principalmente por el desarrollo de actividades agrícolas y agropecuarias. La presión que se genera conlleva a la colmatación, sequía y perdida de los ecosistemas, puesto que no se cuenta en la mayoría de los casos, con estrategias que limiten los usos alrededor de estos, ni que garanticen el intercambio hídrico con otros ecosistemas, además, la perdida de estas áreas pone en riesgo la prestación de servicios ambientales como por ejemplo la regulación hídrica y también la perdida de hábitat de especies de fauna y flora. Por lo anterior, resulta de gran importancia tener un registro de área y de zona de influencia de los humedales de Palmira en el corto plazo, con el fin de garantizar la perdurabilidad de estas AIE.</t>
  </si>
  <si>
    <t xml:space="preserve">Delimitación de 9 humedales y madreviejas en m2 incluyendo la zona de amortiguación
</t>
  </si>
  <si>
    <t>Número humedales y madreviejas delimitados.</t>
  </si>
  <si>
    <t>Caracterización de los predios dentro del límite del Parque Natural Nacional Las Hermosas Gloria Valencia de Castaño-GVC- y el complejo de páramos Las Hermosas</t>
  </si>
  <si>
    <t>Consiste en: Inventario de especies arbustivas y de fauna nativas, Estudio de especies para el aprovechamiento agroforestal, agrícola, pecuario, Difusión de los resultados del estudio. Que permita la asignación de usos del suelo de acuerdo con las características de protección y conservación establecidas en sus planes de manejo.
Área del Complejo de Páramos: Caracterización de ecosistemas desde componentes de fauna y flora nativas, caracterización socioeconómica, caracterización biofísica, difusión y apropiación social de resultados. Lo anterior, contribuirá al cumplimiento de los objetivos establecidos en el Plan de Manejo.
Área de PNN Las Hermosas:  Caracterización de ecosistemas desde componentes de fauna y flora nativas, caracterización socioeconómica, caracterización biofísica, difusión y apropiación social de resultados. Lo anterior, contribuirá al cumplimiento de los objetivos de conservación establecidos en el Plan de Manejo. Desde la administración municipal, esta actividad se podrá realizar para los predios adquiridos mediante el artículo 111 de la Ley 99 de 1993 (Parques Naturales Municipales - SIMAP).</t>
  </si>
  <si>
    <t>PNN, IGAC o Gestor Catastral Competente</t>
  </si>
  <si>
    <t>Estudio de caracterización 100% ejecutado</t>
  </si>
  <si>
    <t>número de predios caracterizados dentro del PNN Las Hermosas GVC y páramos</t>
  </si>
  <si>
    <t>Poner en funcionamiento la Escombrera municipal</t>
  </si>
  <si>
    <t>Consiste en: elaboración de estudios y diseños para la operación de la escombrera. En corto plazo se deberán realizar los diseños y en el mediano plazo se deberá poner en funcionamiento la escombrera.</t>
  </si>
  <si>
    <t>Obras</t>
  </si>
  <si>
    <t>Dirección de Gestión del Riesgo y Desastres - DGRD</t>
  </si>
  <si>
    <t>Operación del sitio de transferencia de escombros en el municipio</t>
  </si>
  <si>
    <t>Número de sitios de transferencia de escombros en el municipio</t>
  </si>
  <si>
    <t>CORTO,MEDIANO</t>
  </si>
  <si>
    <t>Construcción de senderos e infraestructura para los parques de la red del SIMAP qué puedan ser tenidos en cuenta como espacios públicos efectivos, permitiendo su apropiación y disfrute por parte de la comunidad y la promoción de programas de educación ambiental.</t>
  </si>
  <si>
    <t>Consiste en: Construcción de senderos y sitios de permanencia, Reforestación con especies nativas, Dotación de mobiliario y señalética, Dotación de infraestructuras para manejo de aguas lluvias.</t>
  </si>
  <si>
    <t xml:space="preserve">Secretaría de Infraestructura, Renovación Urbana y Vivienda </t>
  </si>
  <si>
    <t>Dirección de Gestión del Medio Ambiente - DGMA</t>
  </si>
  <si>
    <t xml:space="preserve">10000 Metros lineales de senderos </t>
  </si>
  <si>
    <t xml:space="preserve">número de metros lineales </t>
  </si>
  <si>
    <t>Ampliación de las estaciones de red hidrometeorológicas</t>
  </si>
  <si>
    <t>Adquisición e instalación de estaciones hidrometeorológicas</t>
  </si>
  <si>
    <t>6 estaciones hidroclimatológicas instaladas y articuladas a la red</t>
  </si>
  <si>
    <t>Número de estaciones telemétricas instaladas y articuladas a la red</t>
  </si>
  <si>
    <t xml:space="preserve">Ampliación de las estaciones de calidad del aire en el área urbana, con prioridad en la zona de coronado </t>
  </si>
  <si>
    <t>Adquisición e instalación de estaciones telemétricas</t>
  </si>
  <si>
    <t>Urbano</t>
  </si>
  <si>
    <t>3 estaciones telemétrica instalada y articulada a la red </t>
  </si>
  <si>
    <t xml:space="preserve">3. Competitividad y Uso Racional del Suelo. Dirigida a generar las condiciones normativas, regulatorias y los estímulos para el uso sostenible del territorio y el aprovechamiento de las características diferenciales del suelo urbano y rural para el desarrollo de actividades económicas, implementación de nuevas tecnologías, el desarrollo de la oferta de vivienda y la valoración del patrimonio como parte del potencial turístico del municipio. </t>
  </si>
  <si>
    <t>3.1. Regulación de la ocupación del suelo rural, promoción de turismo de naturaleza y sistemas agropecuarios y agrícolas sostenible con base en producción sostenible.</t>
  </si>
  <si>
    <t>3.1.2. Generación de circuitos turísticos y paisajes culturales para beneficio de la economía rural local</t>
  </si>
  <si>
    <t>Plan de ordenamiento del turismo con enfoque territorial, incluyendo Parque Natural Las Hermosas - Gloria Valencia de Castaño, el Parque Natural Nacional del Nima, la Reserva Forestal Natural del Amaime y Reserva Forestal Regional La Albania y La Esmeralda</t>
  </si>
  <si>
    <t>Proyecto Articulador Integral</t>
  </si>
  <si>
    <t>Desarrollo del Plan de Ordenamiento Turístico con enfoque territorial. Este considerará la identificación participativa con comunidades del área objetivo en las zonas con atractivo turístico del Parque Natural Las Hermosas - Gloria Valencia de Castaño, el Parque Natural Regional del Nima, la Reserva Forestal Protectora Nacional Amaime y Reserva Forestal Protectora Regional La Albania y La Esmeralda, de los instrumentos legales y fuentes de recursos nacionales e internacionales para implementar accesos organizados y seguros de los visitantes, señalización para su reconocimiento, difusión, apropiación e inversión segura. 
En todo caso, el Plan de Ordenamiento turístico dentro del PNN Las Hermosas es de responsabilidad exclusiva de PNN.  Es importante mencionar que el desarrollo del Plan de Ordenamiento Turístico dependerá del proceso de desminado que realice la Autoridad competente (Programa Descontamina Colombia).</t>
  </si>
  <si>
    <t>Dirección de Emprendimiento y Desarrollo Empresarial</t>
  </si>
  <si>
    <t>5 rutas turísticas señalizadas en territorio</t>
  </si>
  <si>
    <t>número de rutas turísticas señalizadas en mapa y territorio</t>
  </si>
  <si>
    <t>4. Principio de Gobernabilidad: Los proyectos y actuaciones para ordenar el territorio de Palmira deberán involucrar a la comunidad, mediante procesos participativos, garantizando la gobernabilidad municipal y la estabilidad y legitimidad de las obras y proyectos que se implementen en el territorio.</t>
  </si>
  <si>
    <t>Promoción y difusión de las 5 rutas turísticas de Palmira</t>
  </si>
  <si>
    <t>Elaboración de señalización en terreno con almenos 5 rutas turísticas, difusión en redes sociales de la Alcaldía y programas de tv-radio para el público conocimiento</t>
  </si>
  <si>
    <t>Implementar mecanismos de apoyo en la conservación - Pago de Servicios Ambientales (PSA)</t>
  </si>
  <si>
    <t>Implementación de estrategias de conservación por predio, según estado y características de la vegetación y el suelo (caracterización de predios). Llevar a cabo la suscripción de contratos según modelo de PSA en 25 predios, que ya cuentan con estudios base elaborados con apoyo de USAID. Seguimiento y monitoreo.</t>
  </si>
  <si>
    <t>CVC
Secretaría Agropecuaria y Desarrollo Rural
PNN Las Hermosas</t>
  </si>
  <si>
    <t>Estudio USAID con caracterización de 25 predios para PSA</t>
  </si>
  <si>
    <t>áreas con esquema de PSA</t>
  </si>
  <si>
    <t>número de hectáreas con esquema PSA suscrito</t>
  </si>
  <si>
    <t>Promover iniciativas para el establecimiento y registro de reservas naturales de la sociedad civil (RNSC), en el marco del Sistema de Información Municipal de Áreas Protegidas (SIMAP).</t>
  </si>
  <si>
    <t>Identificar predios potenciales de RNSC, convocar a los propietarios presentandoles beneficios tributarios frente a esta declaratoria, acompañar el proceso de RNSC</t>
  </si>
  <si>
    <t>CVC, Secretaría Agropecuaria y de Desarrollo Rural, PNN Las Hermosas</t>
  </si>
  <si>
    <t>4 RNSC establecidas y registradas</t>
  </si>
  <si>
    <t>número de RNSC establecidas y registradas</t>
  </si>
  <si>
    <t>Actualización del Sistema Municipal de Áreas Protegidas -SIMAP-</t>
  </si>
  <si>
    <t>Ajustar el acuerdo 053 de 2014 con respecto a la operatividad del SIMAP (artículo 6) y predios registrados como RNSC (art 16). Promover iniciativas para el establecimiento y registro de reservas naturales de la sociedad civil (RNSC), en el marco del SIMAP.</t>
  </si>
  <si>
    <t>Mejoramiento</t>
  </si>
  <si>
    <t>Secretaría Agropecuaria y Desarrollo Rural, SIDAP, PNN, CVC</t>
  </si>
  <si>
    <t>Ajuste del acuerdo 053 de 2014 en su artículo 6 y 16, RNSC 10 nuevas</t>
  </si>
  <si>
    <t xml:space="preserve">Actualizar los mapas de ruido y toma de medidas de mitigación en el territorio </t>
  </si>
  <si>
    <t>Gestionar ante la CVC la presupuestación para Palmira de la actualización de los mapas de ruido y generación de indicadores cada cuatro años, según PIACC 2019</t>
  </si>
  <si>
    <t xml:space="preserve">4 mapas de ruido actualizado, 1 por cuatrienio </t>
  </si>
  <si>
    <t>número de mapas de ruido actualizados</t>
  </si>
  <si>
    <t>LARGO</t>
  </si>
  <si>
    <t>Formular lineamientos de zonificación acústica basada en planteamiento de Objetivos de Calidad Acústica (OCA)</t>
  </si>
  <si>
    <t>Productos a cargo de CVC: Propuesta metodológica para definición de ZAP y ZAS. Propuesta de OCA según sensibilidad al ruido y estados de consolidación del territorio. Propuesta metodológica para evaluar los OCA a partir de mapas de conflicto.
Propuesta de Normas urbanísticas necesarias para implementación de lineamientos de zonificación acústica y la aprobación de nuevos proyectos habitacionales.
Propuesta normativa para formalizar los OCA y las normas urbanísticas en el municipio.</t>
  </si>
  <si>
    <t>Plan de Acción para la Prevención y Control de la Contaminación por Ruido en el municipio de Palmira Corporación Autónoma Regional del Valle del Cauca – CVC 2021</t>
  </si>
  <si>
    <t>4 propuestas para la prevención y control de la contaminación por ruido</t>
  </si>
  <si>
    <t>número de propuestas para la prevención y control de contaminación por ruido</t>
  </si>
  <si>
    <t>Realizar estudio de detalle sobre la incidencia del ruido ambiental en las edificaciones sensibles (de salud, cultura y educación)</t>
  </si>
  <si>
    <t>Productos a cargo de la CVC: Informe diagnóstico de las condiciones acústicas y bioclimáticas de las edificaciones sensibles al ruido.
Informe teórico para mejorar las condiciones acústicas manteniendo condiciones bioclimáticas adecuadas de las edificaciones sensibles al ruido.
Simulaciones computacionales de las alternativas constructivas propuestas.
Entornos sonoros virtuales basados en las simulaciones computacionales para cada tipo de espacio.</t>
  </si>
  <si>
    <t>4 informes para diagnostico de condiciones acústicas</t>
  </si>
  <si>
    <t>número de informes de diagnostico de condiciones acústicas</t>
  </si>
  <si>
    <t>Formular propuesta normativa de acústica en la edificación teniendo en cuenta el confort bioclimático, con fines de regulación de las condiciones acústico-arquitectónicas de las edificaciones de mayor sensibilidad al ruido y de los nuevos desarrollos urbanísticos</t>
  </si>
  <si>
    <t>Productos a cargo de la CVC: Estado del arte internacional sobre la regulación en materia de acústica en la edificación.
Informe sobre el impacto en la salud pública y en el sector constructivo de la implementación de alternativas constructivas para la mejora de las condiciones acústicas considerando las variables bioclimáticas.
Propuesta normativa de acústica en la edificación para regular las condiciones de confort acústico a partir de los procesos constructivos.</t>
  </si>
  <si>
    <t>1 propuesta normativa para regular condiciones de confort acústico en procesos constructivos</t>
  </si>
  <si>
    <t>Formular propuesta normativa para la regulación de las emisiones de ruido de las actividades de comercio, servicios e industria basada en una política de estímulos a las bajas emisiones</t>
  </si>
  <si>
    <t>Productos a cargo de la CVC: Estado del arte internacional sobre la regulación en materia de emisión de ruido de establecimientos de comercio abiertos al público.
Informe con propuesta de niveles permisibles de emisión de ruido de establecimientos basada en horarios de funcionamiento, teniendo en cuenta resultados de estudios de ruido para este sector.
Propuesta normativa para el control de los niveles permisibles de emisión de ruido de establecimientos teniendo en cuenta horarios de funcionamiento.</t>
  </si>
  <si>
    <t>1 propuesta normativa para el control de niveles permisibles de emisión de ruido de establecimientos comerciales</t>
  </si>
  <si>
    <t>Elaborar una guía de buenas prácticas para establecimientos de comercio, que contemple el diseño electroacústico, sensibilización al ruido, el confort bioclimático y el diseño acústico arquitectónico de acondicionamiento y aislamiento</t>
  </si>
  <si>
    <t>Productos a cargo de la CVC: Informe de estado del arte sobre el diseño electroacústico, los efectos del ruido, el confort bioclimático y el diseño acústico arquitectónico de acondicionamiento y aislamiento en establecimientos.
Informe de guía de buenas prácticas en materia de sistemas de refuerzo sonoro y el confort acústico y bioclimático en establecimientos de comercio.
Cartilla resumen de buenas prácticas en materia de sistemas de refuerzo sonoro y el confort acústico y bioclimático en establecimientos de comercio.</t>
  </si>
  <si>
    <t>1 cartilla resumen de buenas prácticas en materia de sistemas de refuerzo sonoro y el confort acústico y bioclimático en establecimientos de comercio</t>
  </si>
  <si>
    <t>Elaborar una guía procedimental para la evaluación del acondicionamiento y aislamiento acústicos en establecimientos de comercio</t>
  </si>
  <si>
    <t>Productos a cargo de la CVC: Informe de resultados de mediciones acústicas.
Informe de guía procedimental para la evaluación del acondicionamiento y aislamiento acústicos en establecimientos de comercio, así como la evaluación objetiva de la afectación en receptores.</t>
  </si>
  <si>
    <t>1 guía procedimental para la evaluación del acondicionamiento y aislamiento acústicos en establecimientos de comercio</t>
  </si>
  <si>
    <t>6.  Adaptación y Mitigación del Cambio Climático. Dirigida a impulsar las decisiones públicas y privadas y las acciones sectoriales para fortalecer la resiliencia y la capacidad de adaptación a los riesgos derivados del Cambio Climático, así como la incorporación de estrategias de descarbonización, reducción de Gases Efecto Invernadero (GEI) y educación ambiental.</t>
  </si>
  <si>
    <t>6.1. Infraestructura adaptada al cambio climático: implementar  medidas de mitigación y adaptación al cambio climático para lograr incidir en la protección de la vida y bienestar de la población, promoviendo el desarrollo bajo en carbono para alcanzar un territorio resiliente</t>
  </si>
  <si>
    <t>6.1.3. Fomentar la ocupación segura del territorio en zonas urbanas y rurales a través de reglamentación e infraestructura ajustada a las condiciones naturales del territorio.</t>
  </si>
  <si>
    <t>Elaborar un estudio de impacto a la salud por emisiones atmosféricas de fuentes fijas en el área de La Dolores</t>
  </si>
  <si>
    <t xml:space="preserve">Caracterizar y evaluar los efectos sobre la salud de los habitantes de La Dolores en los términos de la Ley 2 de 1991, por las emisiones atmosféricas contaminantes de fuentes fijas, con el fin de clasificar el impacto de contaminación en la salud determinando aquellas que sean de alto riesgo y por lo tanto, implique procesos de relocalización de hogares por fuera de esta área empresarial </t>
  </si>
  <si>
    <t>Secretaría de Salud</t>
  </si>
  <si>
    <t>Inventario de emisiones atmosféricas de fuentes fijas del año 2021 elaborado por la CVC y Universidad Nacional de Colombia</t>
  </si>
  <si>
    <t>1 estudio de impacto a la salud por emisiones atmosféricas de fuentes fijas en La Dolores</t>
  </si>
  <si>
    <t>número de estudios de impacto a la salud elaborados</t>
  </si>
  <si>
    <t>Formular e implementar el programa de silvicultura en las áreas priorizadas para su ejecución, fomentando la reforestación y restauración con especies nativas del ecosistema en las áreas priorizadas de la Estructura Ecológica Principal -EPP-, haciendo énfasis en las Áreas Forestales Protectoras -AFP-.</t>
  </si>
  <si>
    <t>Consiste en: Diagnosticar las áreas priorizadas para llevar a cabo el programa de silvicultura. Involucrar silvicultura preventiva frente a incendios forestales dentro del alcance de otros proyectos planteados de conservación  y protección del sistema ambiental, mecanismos de apoyo en la conservación (PSA) y promoción de programas de educación ambiental</t>
  </si>
  <si>
    <t>1200 individuos plantados</t>
  </si>
  <si>
    <t>número de arboles</t>
  </si>
  <si>
    <t xml:space="preserve">Formular una estrategia de recuperación de las áreas forestales rurales ocupadas con viviendas en riesgo </t>
  </si>
  <si>
    <t>Entre las acciones a ejecutar: valoración de costos del censo de hogares, viviendas y habitantes en cada una de las zonas a recuperar como elemento de valor ambiental, estudios y diseños de proyectos específicos de reasentamiento con apoyo de las instituciones de bienestar social, disponer vía mercado y obra pública de soluciones de vivienda para reubicación o reasentamiento. Estas viviendas se localizan en las AFP de Río Cauca, Recuperación y Construcción de espacios públicos y áreas ambientales resultantes. Brindar a la comunidad una mitigación ante posibles amenazas naturales de inundación y avenidas torrenciales</t>
  </si>
  <si>
    <t xml:space="preserve">CVC, Secretaría de Infraestructura, Renovación Urbana y Vivienda
</t>
  </si>
  <si>
    <t>1 estrategia de recuperación de áreas forestales protectoras formulada</t>
  </si>
  <si>
    <t>estrategia de recuperación de áreas forestales protectoras formulada</t>
  </si>
  <si>
    <t>Desarrollar e implementar estrategias de despeje de franjas forestales protectoras y otros sitios en riesgo en especial en los zanjones Mirriñao, Zamorano y el rio Palmira.</t>
  </si>
  <si>
    <t>Desarrollar e implementar cinco estrategias que permitan liberar de invasiones las franjas forestales protectoras y otros sitios en riesgo en especial en los zanjones Mirrinao, Zamorano y el rio Palmira.</t>
  </si>
  <si>
    <t>artículo 52 Decreto 192 de 2014 POT anterior</t>
  </si>
  <si>
    <t>5 estrategias diseñadas e implementadas</t>
  </si>
  <si>
    <t>número de hectáreas de franjas forestales protectoras despejadas</t>
  </si>
  <si>
    <t>6.3. Promover sistemas de innovación para la transformación de las materias primas de procesos productivos industriales que generan Gases Efecto Invernadero, principalmente los correspondientes a ingenios, carboneras y ladrilleras, de acuerdo con el régimen de usos del suelo establecido en el presente Plan.</t>
  </si>
  <si>
    <t>6.3.1 Incentivar el cambio gradual del uso de energías renovables en los procesos productivos semiindustriales e industriales.</t>
  </si>
  <si>
    <t>Formular e implementar soluciones de atención a pasivos ambientales por actividad ladrillera en Coronado y Guayabal y actividad artesanal de carbón vegetal</t>
  </si>
  <si>
    <t>Formulación e implementación del plan de acompañamiento para la relocalización de actividad ladrillera y de carbón vegetal, localizadas en el área de Coronado y Guayabal y las unidades con producción artesanal de carbón en los sectores de Piles, Rozo y Caucaseco, para que se trasladen voluntariamente a zonas con uso de suelo permitido, así como la entrega de apoyos económicos destinados a la adquisición de sistemas de producción tecnificados y sostenibles con menor emisión de Gases Efecto Invernadero; se deberá dejar la condición de entrega de apoyos, previo cumplimiento de la demolición de hornos y otras infraestructuras en las áreas de atención del pasivo ambiental. 
En simultáneo se dará un acompañamiento técnico y económico a las unidades productivas de ladrillo y carbón que decidan no trasladarse, dirigido a la reconversión de la actividad económica hacia las permitidas según usos de suelo del área que ocupan, esto con el fin de permitir el reemplazo de las fuentes de ingresos de la población implicada, siempre que se cumpla con los lineamientos normativos del POT y de protección a los elementos ambientales.</t>
  </si>
  <si>
    <t>INFORME CONSOLIDADO DE CVC QUE IDENTIFICA 48 PREDIOS CON LADRILLERAS EN CORREGIMENTOS DE CORONADO Y GUAYABAL. Fecha y hora de inicio: 17-07-2017 08:00 a.m.</t>
  </si>
  <si>
    <t>100% de unidades productivas relocalizadas con actividades permitidas según usos de suelo</t>
  </si>
  <si>
    <t>área liberada de actividades no permitidas en POT</t>
  </si>
  <si>
    <t>Cambio Climático</t>
  </si>
  <si>
    <t>6.4 Desarrollar actividades en el suelo rural conforme a su potencialidad, optimizando así el uso de los recursos naturales y garantizando la conservación de los ecosistemas estratégicos que actuan como sumideros de carbono</t>
  </si>
  <si>
    <t>6.4.3. Desarrollar estrategias de reconversión de actividades agropecuarias e industriales hacia actividades productivas que optimicen el uso de los recursos, utilicen insumos bajos en carbono, mejoren y garanticen el uso sostenible del suelo, y fomenten las energías alternativas. Lo anterior, de acuerdo con el régimen de usos del suelo establecido en el presenta Plan.</t>
  </si>
  <si>
    <t>Acciones para reducir las emisiones de GEl generadas en la producción ganadera e incrementar las absorciones de carbono de los agroecosistemas dedicados a esta actividad</t>
  </si>
  <si>
    <t>Acciones para reducir las emisiones de Gases de Efecto lnvernadero (GEI) generadas en la producción ganadera e incrementar las absorciones de carbono de los agroecosistemas dedicados a esta actividad, por medio del establecimiento de modelos y arreglos de producción ganadera sostenibles que garanticen la conservación o restauración de ecosistemas naturales.</t>
  </si>
  <si>
    <t>Secretaría Agropecuaria y de Desarrollo Rural, PNN Las Hermosas</t>
  </si>
  <si>
    <t>30% de las UPA con apoyo económico en dotación de maquinaria para la producción eficiente y sostenible</t>
  </si>
  <si>
    <t>Número de UPA's con apoyo económico en dotación de maquinaria para la producción eficiente y sostenible</t>
  </si>
  <si>
    <t>6.3.2 Fomentar la cosecha en verde con el fin de evitar las quemas a cielo abierto, permitiendo así la disminución en la producción GEI y garantizar la conservación de suelo.</t>
  </si>
  <si>
    <t>Diseño e implementación de cadenas productivas sostenibles en plantaciones forestales con fines comerciales para la absorción de GEI</t>
  </si>
  <si>
    <t>Acciones para aumentar las absorciones de GEl, mediante la el diseño e implementación de cadenas productivas de plantaciones forestales con fines comerciales, en áreas aptas para dicho fin, en las que se potencien paquetes tecnológicos sostenibles</t>
  </si>
  <si>
    <t>Secretaría Agropecuaria y de Desarrollo Rural</t>
  </si>
  <si>
    <t>30% del área forestal productora con implementación de paquetes tecnológicos que permiten medir absorción de emisiones GEI</t>
  </si>
  <si>
    <t>Hectáreas forestal productora con medición de absorción de emisiones GEI</t>
  </si>
  <si>
    <t xml:space="preserve">6.1.1. Contribuir en la implementación de las estrategias definidas en el Plan Integral de Adaptación del Cambio Climático -PIACC para Palmira </t>
  </si>
  <si>
    <t>Creación de parcelas de monitoreo en los páramos.</t>
  </si>
  <si>
    <t xml:space="preserve"> Se dirige al monitoreo del comportamiento de los páramos que garanticen su conservación, en aquellas áreas que se destacaron por presentar una alta vulnerabilidad al cambio climático según PIACC 2019. Se destina para el Municipio dos (2) estaciones en el páramo Las Hermosas, en los corregimientos de Combia y Toche. </t>
  </si>
  <si>
    <t>Dirección de Gestión del Medio Ambiente - DGMA, PNN Las Hermosas</t>
  </si>
  <si>
    <t>Dos (2) parcelas de monitoreo</t>
  </si>
  <si>
    <t>número de parcelas en monitoreo</t>
  </si>
  <si>
    <t>Sustitución de fogones tradicionales</t>
  </si>
  <si>
    <t>Acciones destinadas a la promoción y desarrollo de buenas prácticas y uso eficiente de los recursos boscosos mediante la sustitución de fogones tradicionales contribuyendo en un 0,5% a la meta nacional por la instalación establecida en un millón de estufas eficientes de cocción por leña para el periodo 2021- 2030  (Ley 2169 de 2022) (Híbrida lineal 2 fogones (Patrimonio Natural)</t>
  </si>
  <si>
    <t>500 estufas reemplazadas</t>
  </si>
  <si>
    <t>número de estufas</t>
  </si>
  <si>
    <t>6.4.1 Incrementar el conocimiento sobre el Cambio Climático y las consecuencias a corto, mediano y largo plazo de los efectos del mismo, priorizando la educación ambiental en las comunidad rural con desarrollos agropecuarios en las áreas de conservación y protección ambiental.</t>
  </si>
  <si>
    <t>Vincular a los procesos de acompañamiento técnico de la producción agropecuaria, el desarrollo de buenas prácticas y uso eficiente del recurso energético en usuarios finales</t>
  </si>
  <si>
    <t>Acciones destinadas a la promoción y desarrollo de buenas prácticas y uso eficiente del recurso energético en usuarios finales, incluyendo, pero sin limitarse al ascenso tecnológico en refrigeración doméstica, aire acondicionado y la masificación y promoción de distritos térmicos como aporte a la meta nacional y a las fuentes centralizadas de energía (Ley 2169 de 2022)</t>
  </si>
  <si>
    <t>30 acciones de promoción y desarrollo de buenas prácticas y uso eficiente del recurso energético en usuarios finales</t>
  </si>
  <si>
    <t>número de acciones en promoción y desarrollo de buenas prácticas y uso eficiente del recurso energético en usuarios finales</t>
  </si>
  <si>
    <t>Implementar acuerdos de asignación de derechos de usos de suelo con estrategias de conservación ambiental con familias rurales que habitan baldíos no adjudicables, tales como las Zonas de Reserva Forestal de Ley 2a de 1959.</t>
  </si>
  <si>
    <t xml:space="preserve">Gestionar a 2030, mediante Contratos de Conservación Natural, el manejo sostenible de 570 hectáreas (que contribuya a la meta nacional de dos millones quinientas mil hectáreas 2.500.000) para garantizar la estabilización de la frontera agrícola (aprox. Palmira 57 mil ha.), conservar y restaurar los bosques naturales y evitar usos no compatibles del suelo como cultivos ilícitos, que incrementen la deforestación y la vulnerabilidad de los territorios al cambio climático (Ley 2169 de 2022). </t>
  </si>
  <si>
    <t>570 hectáreas con contratos de conservación natural</t>
  </si>
  <si>
    <t>número de hectáreas con contratos de conservación</t>
  </si>
  <si>
    <t>Formular e implementar esquemas de inserción a mercados de carbono</t>
  </si>
  <si>
    <t>Poner en marcha esquemas que apoyen técnica y financieramente a productores agropecuarios y de otras actividades locales que se vinculen a la oferta en mercados de carbono en Colombia, contribuyendo a la meta nacional en la reducción de emisiones de Gases Efecto Invernadero (GEI).</t>
  </si>
  <si>
    <t>CVC, PNN Las Hermosas</t>
  </si>
  <si>
    <t>1 esquema diseñado e implementado</t>
  </si>
  <si>
    <t>número de esquemas de inserción a mercados de carbono</t>
  </si>
  <si>
    <t>Gestión del Riesgo</t>
  </si>
  <si>
    <t>2. Gestión del riesgo. Focalizada en aumentar la resiliencia territorial mediante la incorporación efectiva de la gestión del riesgo de manera integral en los procesos de ordenamiento tanto en suelo urbano como rural.</t>
  </si>
  <si>
    <t>2.1. Reducir la vulnerabilidad del municipio ante amenazas socio naturales a partir de la implementación de estrategias prospectivas y correctivas de reducción del riesgo, definidas con base en el conocimiento de las condiciones de riesgo asociadas a las dinámicas territoriales propias del desarrollo para asegurar un hábitat seguro y resiliente.</t>
  </si>
  <si>
    <t>2.1.3. Delimitación de zonas de riesgo alto no mitigable frente a fenómenos hidro climatológicos extremos con base en estudios detallados de riesgo, que permitan definir áreas para la reubicación de la población expuesta</t>
  </si>
  <si>
    <t>Formular e implementar un plan de intervención para suelos de protección por alto riesgo no mitigable</t>
  </si>
  <si>
    <t>Elaborar un plan que señale las obras que mitigarán los impactos ambientales y la ocurrencia de desastres, mediante la restauración de la degradación ambiental y el manejo de los suelos de protección por riesgo no mitigable indicados en el plano No.F-R04.6, con el fin de lograr un territorio resiliente y adaptado al cambio climático. El costo de las obras serán las que se estimen en el plan, las cuales deberán ejecutarse en conjunto con CVC y se proyectan para el largo plazo.</t>
  </si>
  <si>
    <t>Dirección de Gestión del Medio Ambiente - DGMA
CVC</t>
  </si>
  <si>
    <t xml:space="preserve">1 plan formulado </t>
  </si>
  <si>
    <t>número de estrategias de manejo formuladas e implementadas; número de hectáreas intervenidas con medidas de recuperación o restauración</t>
  </si>
  <si>
    <t>Elaboración de estudios detallados de riesgo para las áreas priorizadas con condición de riesgo</t>
  </si>
  <si>
    <t xml:space="preserve">En primer lugar, con base en los instrumentos de planificación del recurso hídrico y saneamiento básico del municipio, la Dirección de Gestión del Riesgo de Desastres de Palmira y la Secretaría de Infraestructura elaborarán los términos de referencia para los estudios detallados que deberán realizar los interesados en el desarrollo de proyectos localizados en áreas con condición de amenaza por inundación identificadas en el presente Plan. 
Para movimientos en masa:  En el corto plazo: Potrerillo, en el Largo plazo: La Quisquina, La Buitrera y Chontaduro. 
Por inundación río cauca: Juanchito, Caucaseco, La Dolores, área ocupada dispersa Piles, por el río Amaime: Amaime, Rozo, La Torre, La Acequia, por Zanjón Mirriñao: La Herradura. En el mediano plazo por río Palmira: Palmaseca, Matapalo y Obando.Por el río Aguaclara, río Bolo: Aguaclara, La Buitrera, Chontaduro, Bolo La Italia, Bolo Alizal, Bolo San Isidro y Guanabanal. En el largo plazo Río Nima: centros poblados Potrerillo, Tienda Nueva, Tenjo, Calucé Guayabos. Río Amaime, La Quisquina. 
En suelo urbano y expansión: Corto plazo: Río Palmira, Zanjón Romero, Zanjón Mirriñao. Mediano plazo: Zanjón Zamorano, Canal Sesquisentenario.
Largo plazo: Zanjón Beringo, Acequia Barrancas, Zanjón Aguaverde. 
Estudios de riesgo por avenidas torrenciales: Corto plazo: Centros poblados: Tablones. Tienda Nueva, Tenjo, Aguaclara, Amaime, Potrerillo, La Quisquina, Calucé Guayabos. Mediano plazo: Centros poblados: La Bolsa, Barrancas, La Buitrera, Chontaduro.
Realizar los estudios detallados de riesgo por inundaciones, movimientos en masa y/o avenidas torrenciales en las zonas con condición de riesgo en cumplimiento del Decreto 1807 de 2014, conforme la priorización establecida a partir de los estudios básicos. Como resultado de estos estudios se definirán las medidas de reducción de riesgo para los sectores en riesgo mitigable, además se identificarán los predios y familias que deben ser objeto de reubicación en los casos de resultar en alto riesgo no mitigable. </t>
  </si>
  <si>
    <t>33 áreas con estudios detallados de riesgo</t>
  </si>
  <si>
    <t>Número de áreas pririzadas con condición de riesgo con estudios de detalle</t>
  </si>
  <si>
    <t xml:space="preserve">2.1.2. Construir nuevas realidades que mejoren el bienestar y seguridad de la población a través de implementación de las medidas de reducción del riesgo y adaptación al cambio climático definidas con base en análisis y estudios técnicos, disminuyendo la vulnerabilidad del territorio y aportando efectivamente al desarrollo resiliente en el municipio de Palmira. </t>
  </si>
  <si>
    <t>Implementar las medidas estructurales para la atención de inundaciones en el Valle Alto del Río Cauca, en la zona aferente al municipio de Palmira</t>
  </si>
  <si>
    <t xml:space="preserve">Realizar las obras de mitigación de inundaciones  correspondientes al proyecto del Corredor Río Cauca, en el sector del municipio de Palmira (medidas estructurales y lagunas de laminación). Estas obras se definirán y diseñarán a partir del estudio detallado de riesgo por inundaciones para el río Cauca y afluentes en el municipio de Palmira. El estudio detallado debe priorizar las intervenciones en función del resultado de la evaluación de riesgo para los sectores de La Dolores, Caucaseco, Juanchito y Piles, esta última en consideración a que queda como área ocupada dispersa en condición de riesgo por inundación. Nota: el presupuesto final será definido en los estudios de detalle </t>
  </si>
  <si>
    <t>Proyecto Corredor Río Cauca</t>
  </si>
  <si>
    <t>hectáreas protegidas con obras de mitigación de inundaciones ejecutadas</t>
  </si>
  <si>
    <t>número de hectáreas protegidas con obras de mitigación de inundaciones ejecutadas</t>
  </si>
  <si>
    <t>6.2. Mejorar las condiciones ambientales del área urbana a través del manejo sostenible de los recursos ambientales y el reverdecimiento de las áreas urbanizadas.</t>
  </si>
  <si>
    <t>6.2.1. Consolidación de medidas de manejo de espacios naturales y artificiales basadas en la naturaleza, orientadas a la protección de ecosistemas estratégicos y adaptación al cambio climático</t>
  </si>
  <si>
    <t>Desarrollar e implementar los Programas de inspección y mantenimiento de las obras de control de inundaciones</t>
  </si>
  <si>
    <t>Reconociendo la existencia de intervenciones que contribuyen a la mitigación del riesgo por inundación en el municipio de Palmira, muchas de estas intervenciones han sido diseñadas y construidas por privados o por la CVC; se requiere gestionar acciones de inspección y mantenimiento de dichas intervenciones a  través de los mecanismos de asociaciones de usuarios o similares, para garantizar la funcionalidad de las obras, lo que redunda en mantener el nivel de protección frente a las inundaciones. El manejo de esta información permite también actualizar los escenarios de riesgo a nivel de municipio e identificar sectores críticos que ameriten implementación de planes de contingencia.
Desarrollar e implementar los Programas de inspección y mantenimiento de las obras de control de inundaciones</t>
  </si>
  <si>
    <t>100% de desarrollo e implementación de los programas de inspección y mantenimiento de las obras de control de inundaciones</t>
  </si>
  <si>
    <t>Porcentaje de desarrollo e implementación de los programas de inspección y mantenimiento de las obras de control de inundaciones realizado</t>
  </si>
  <si>
    <t>2.1.2. Construir nuevas realidades que mejoren el bienestar y seguridad de la población a través de implementación de las medidas de reducción del riesgo y adaptación al cambio climático definidas con base en análisis y estudios técnicos, disminuyendo la vulnerabilidad del territorio y aportando efectivamente al desarrollo resiliente en el municipio de Palmira.</t>
  </si>
  <si>
    <t>Construir las obras de reducción de riesgo por movimientos en masa, Inundaciones y/o Avenidas Torrenciales en las áreas priorizadas con condición de riesgo</t>
  </si>
  <si>
    <t xml:space="preserve">Ejecución de obras de reducción de riesgo en las áreas con condición de riesgo según los planos:
F_R04.5.1 Áreas con condición de riesgo por movimientos en masa para el suelo rural 
F_R04.5.2 Áreas con condición de riesgo por avenidas torrenciales para el suelo rural 
F_R04.5.3 Áreas con condición de riesgo por inundaciones para el suelo rural 
F_R04.5.4 Áreas con condición de riesgo por avenidas torrenciales para centros poblados con alto grado de exposición
F_R04.5.5 Áreas con condición de riesgo por inundaciones para centros poblados con alto grado de exposición.
Nota: el presupuesto final será definido en los estudios de detalle </t>
  </si>
  <si>
    <t>100% ejecución de obras de mitigación del riesgo en las zonas urbanas y rurales afectadas</t>
  </si>
  <si>
    <t>Total de obras ejecutadas en las zonas urbanas y rurales afectadas por movimientos en masa, Inundaciones y/o Avenidas Torrenciales asociados a diferentes tipos de infraestructura</t>
  </si>
  <si>
    <t>2.1.4. Gestión del riesgo residual. Implica la apropiación de premisas de seguridad, protección y adaptación en la operación sistemática de las actividades que se desarrollan en el territorio  tanto en edificaciones, como en infraestructura, actividades económicas y sociales, adoptando nuevas prácticas que fomenten la optimización del uso y aprovechamiento de los recursos, el mantenimiento preventivo y correctivo de dichos sistemas reconociendo la responsabilidad de todos los actores en las interacciones que se dan en el territorio.</t>
  </si>
  <si>
    <t>Elaborar el estudio de actualización de microzonificación sísmica de Palmira de acuerdo con la norma NSR-10 o la que la actualice</t>
  </si>
  <si>
    <t>Actualización del estudio de "Microzonificación sísmica y estudios generales de riesgo sísmico para las ciudades de Palmira, Tuluá y Buga" elaborado por la Universidad de los Andes en 2006 define los parámetros de aceleración sísmica, velocidades y deformaciones para el municipio de Palmira, con los cuales se pueden realizar los diseños de las estructuras en cumplimiento de la norma nacional de sismorresistencia, según la Ley 400 de 1997; es necesario tener presente que esta microzonificación no ha sido adoptada formalmente por el municipio. Adicionalmente, el PMGRD, 2019, llama la atención sobre la necesidad de armonizar esta microzonificación sísmica disponible conforme lo establece el título A.2.9.5. de la Norma Sismorresistente NSR-10.</t>
  </si>
  <si>
    <t>Estudio de Microzonificación Sísmica del Municipio de Palmira, elaborado a través del Convenio CVC 091-2003 con la Universidad de Los Andes en el año 2005.</t>
  </si>
  <si>
    <t>1  estudio de microzonificación sísmica actualizado</t>
  </si>
  <si>
    <t>Estudio de microzonificación sísmica actualizado</t>
  </si>
  <si>
    <t xml:space="preserve">2.1.4. Gestión del riesgo residual. Implica la apropiación de premisas de seguridad, protección y adaptación en la operación sistemática de las actividades que se desarrollan en el territorio  tanto en edificaciones, como en infraestructura, actividades económicas y sociales, adoptando nuevas prácticas que fomenten la optimización del uso y aprovechamiento de los recursos, el mantenimiento preventivo y correctivo de dichos sistemas reconociendo la responsabilidad de todos los actores en las interacciones que se dan en el territorio. </t>
  </si>
  <si>
    <t>Elaborar los estudios de vulnerabilidad sísmica de edificaciones públicas indispensables y sus obras de refuerzo</t>
  </si>
  <si>
    <t xml:space="preserve">Elaboración de los estudios de vulnerabilidad sísmica de edificaciones indispensables públicas y sus obras de refuerzo. Según el título A de la NSR-10 se consideran Edificaciones indispensables las de atención a la comunidad que deben funcionar durante y después de un sismo (Grupo IV) y las edificaciones de atención a la comunidad, que comprende aquellas edificaciones indispensables después de un temblor para atender la emergencia y preservar la salud y la seguridad de las personas. (Grupo III). La DGRD dará las determinantes para estos estudios para que cada entidad territorial a cargo de inmuebles indispensables, los elabore </t>
  </si>
  <si>
    <t xml:space="preserve">Subsecretaría de Recursos físicos y bienes generales </t>
  </si>
  <si>
    <t>artículo 58 Decreto 192 de 2014 POT anterior</t>
  </si>
  <si>
    <t>100% elaboración de estudios de vulnerabilidad sísmica</t>
  </si>
  <si>
    <t>Número de estudios de vulnerabiidad sísmica de edificaciones públicas realizados</t>
  </si>
  <si>
    <t>Diseñar e implementar el Sistema de Alerta Temprana (SAT) para la toma oportuna de decisiones que permitan la protección de la vida de la población</t>
  </si>
  <si>
    <t xml:space="preserve"> Los sistemas de alerta temprana consideran las capacidades técnicas institucionales, privadas y comunitarias para registrar información de la dinámica de los fenómenos amenazantes y estimar la posibilidad de generación de situaciones de riesgo inminente, de manera que se logre comunicar una situación de alerta a comunidades expuestas, con suficiente tiempo e información que permita responder y actuar apropiadamente frente a la ocurrencia del evento amenazante y mediante dichas acciones reducir el riesgo al cual están expuestos. Esto con el fin de reducir las pérdidas de vidas y los daños en las propiedades y al ambiente. Se pretende entonces desarrollar un Sistema de Alertas Tempranas (SAT), vinculado la MTA del Valle del Cauca e IDEAM. Cinco (5) campañas de monitoreo de caudales ambientales en la cuenca del río Amaime, realizadas a partir del año 2022 cada dos años, con acompañamiento en territorio de la Asociaciones de Usuarios de acueductos Gremios de agricultores</t>
  </si>
  <si>
    <t>PIACC - PMGRD, ambos del año 2019</t>
  </si>
  <si>
    <t>Número de SAT diseñados e implementados</t>
  </si>
  <si>
    <t>Sistema de alerta temprana en funcionamiento</t>
  </si>
  <si>
    <t>Patrimonio</t>
  </si>
  <si>
    <t>3.4. Revaloración del patrimonio cultural y su aprovechamiento en la oferta turística como parte de las alternativas de desarrollo económico local</t>
  </si>
  <si>
    <t>3.4.2. Gestión y financiación de procesos de recuperación de Bienes de Interés Cultural.</t>
  </si>
  <si>
    <t>Potenciar el turismo y la apropiación del patrimonio natural, arquitectónico y arqueológico</t>
  </si>
  <si>
    <t>Formular e implementar el Plan de Manejo Arqueológico -PMA- Municipal de Palmira</t>
  </si>
  <si>
    <t>• Identificar y caracterizar el patrimonio arqueológico del municipio de Palmira.
• Realizar la zonificación del potencial arqueológico del municipio de Palmira.
• Definir las medidas de manejo específicas para el municipio, cronograma y responsables de ejecución.
• Definir los programas, sus objetivos, proyectos y productos de Divulgación y Puesta en Valor, su cronograma, indicadores y responsables de ejecución.
• Definir los programas, sus objetivos, proyectos y productos de Conservación, su cronograma, indicadores y responsables de ejecución.
• Definir los programas, sus objetivos, proyectos y productos de Investigación, su cronograma, indicadores y responsables de ejecución.
• Formular proyectos y establecer productos para la implementación de las estrategias
de protección del patrimonio arqueológico. 
Comprende las estapas de Planificación, Prospección, Zonificación del territorio y formulación del PMA, Aprobación, e Implementación. Es un Plan estratégico que incluye aspectos como: un Modelo de gestión; Programas de investigación, conservación y divulgación; Sostenibilidad.</t>
  </si>
  <si>
    <t>Secretaría de Cultura</t>
  </si>
  <si>
    <t>Un (1) PMA municipal aprobado e implementado</t>
  </si>
  <si>
    <t>Plan de Manejo Arqueológico -PMA- formulado e implementado</t>
  </si>
  <si>
    <t>Elaborar el estudio de valoración y significación sociocultural de los bienes inmuebles de interés cultural municipal</t>
  </si>
  <si>
    <t>La Secretaría de Cultura será la encargada de asignar los niveles de intervención a los bienes inmuebles de interés cultural municipal en el marco del estudio de valoración y significación sociocultural que deberá ser adoptado por decreto municipal otorgando nivel de intervención por cada bien inmueble.</t>
  </si>
  <si>
    <t>16 bienes inmuebles de interés cultural municipal con niveles de intervención</t>
  </si>
  <si>
    <t>número de bienes inmuebles de interés cultural municipal con niveles de intervención</t>
  </si>
  <si>
    <t>3.4.1. Apropiación del patrimonio natural, arquitectónico y arqueológico del Municipio para resaltar los valores culturales de sus habitantes.</t>
  </si>
  <si>
    <t>Implementar procesos de intervención física y jurídica para la recuperación de Estaciones del Ferrocarril Guanabanal, Caucaseco y Manuelita</t>
  </si>
  <si>
    <t>Acciones de restitución del edificio invadido de la Estación del ferrocarril de Guanabanal de propiedad del municipio (Subsecretaría de Recursos físicos y bienes generales con el apoyo de S. Gobierno), de recuperación y destinación de ésta y de las Estaciones del ferrocarril de Caucaseco y Manuelita para usos culturales y/o educativos, con el fin de solicitarle a Invías su escrituración y al Ministerio de Cultura su inclusión en el Programa Nacional de Recuperación de Estaciones del FFCC</t>
  </si>
  <si>
    <t>Secretaría de Cultura y Secretaría de Gobierno</t>
  </si>
  <si>
    <t>3 estaciones del ferrocarril restituidas y en uso</t>
  </si>
  <si>
    <t>número de estaciones del ferrocarril recuperadas</t>
  </si>
  <si>
    <t>Complementar y publicar el Catálogo de Fichas patrimoniales para su divulgación.</t>
  </si>
  <si>
    <t>1. Visitas a los bienes de interés cultural, declarados por el artículo 60 del Acuerdo 109 de 2001, para verificar su existencia y estado de conservación, debe establecerse el área afectada y la zona de influencia que involucra el espacio verde y arboleda circundante para cada uno de ellos, a ser delimitadas en la Ficha técnica individual de registro y en el plano de bienes patrimoniales, teniendo como referencia para los BIC nacionales lo reglado por el Decreto 2358 del 26 de diciembre de 2019. 2. Publicación y divulgación de fichas.</t>
  </si>
  <si>
    <t>Un (1) Catálogo Patrimonial publicado y difundido</t>
  </si>
  <si>
    <t>Número de publicaciones del catálogo patrimonial difundidas</t>
  </si>
  <si>
    <t>Diseñar y publicar una cartilla con las normas de manejo del patrimonio.</t>
  </si>
  <si>
    <t>Informar y acercar a la ciudadanía al correcto manejo del patrimonio de Palmira.</t>
  </si>
  <si>
    <t>Una (1) cartillas de normas de manejo del patrimonio realizados</t>
  </si>
  <si>
    <t>número de cartillas de normas de manejo del patrimonio realizados</t>
  </si>
  <si>
    <t>Construcción y dotación de Museo Arqueológico Malagana en el corregimiento el Bolo</t>
  </si>
  <si>
    <t>1.	Construir y dotar infraestructura adecuada para la exposición de piezas.
2.	Desestimular las actividades de guaquería y tráfico ilegal de piezas arqueológicas.</t>
  </si>
  <si>
    <t xml:space="preserve">Secretaría de Infraestructura </t>
  </si>
  <si>
    <t>Museo Arqueológico Malagana en funcionamiento</t>
  </si>
  <si>
    <t>Construcción y dotación de un Centro Maker - Casa de la Música en el municipio de Palmira</t>
  </si>
  <si>
    <t>1. Construir una nueva infraestructura: proyecto de Categoría A: Construcción y Dotación, correspondiente a la Tipología B del Ministerio de Cultura, es decir que las fases de Estudios y Diseño ya están completas y aprobadas, así que, se encuentra en Fase de Inversión. 
2. Realizar el seguimiento técnico sobre el cumplimiento de la obra civil.
3. Equipar técnica y tecnológicamente cinco espacios del equipamiento.
4. Dotar con muebles y enseres el Centro Maker-Casa de la Música, generando espacios flexibles para la formación, practica musical, la creación y la circulación musical.
5. Comprar instrumentos musicales para los procesos de formación práctica y circulación musical.</t>
  </si>
  <si>
    <t>Centro Maker-Casa de la Música en funcionamiento</t>
  </si>
  <si>
    <t xml:space="preserve">Restauración integral y reforzamiento estructural de la antigua Alcaldía de Palmira - Edificio Consistorial </t>
  </si>
  <si>
    <t>1.	Llevar a cabo las obras de primeros auxilios de toda la edificación, y de reforzamiento estructural y restauración de las crujías o naves que dan a las fachadas de la carrera 30 y calle 30.
2.	Realizar las obras de reforzamiento estructural y restauración de las crujías o naves interiores a los dos patios.</t>
  </si>
  <si>
    <t>Edificio Consistorial restaurado y reforzado</t>
  </si>
  <si>
    <t>Equipamiento</t>
  </si>
  <si>
    <t>4. Calidad del Hábitat y de las Infraestructuras. Encaminada a mejorar la calidad de vida de las personas en el ámbito urbano y rural a través de la definición de condiciones de habitabilidad, movilidad, espacio público, equipamientos y servicios públicos, de manera que las infraestructuras de soporte del municipio cubran de manera equitativa las necesidades de toda la población.</t>
  </si>
  <si>
    <t>4.2. Dotación de espacio público y equipamientos: cualificar y proteger el espacio público municipal por medio de la generación, recuperación y manejo de lugares destinados para el encuentro, la permanencia y la circulación, garantizando el acceso universal y su armonización con los ecosistemas estratégicos municipales, así como a incrementar la dotación equitativa de equipamientos  colectivos, de servicios básicos y complementarios de escala municipal y regional para el desarrollo y cuidado individual y colectivo de acuerdo con las necesidades de los distintos grupos etarios urbanos y rurales de manera diferencial</t>
  </si>
  <si>
    <t>4.2.3. Garantía de áreas de cesión que permitan la consolidación y espacios para la construcción de nuevos equipamientos y de espacios públicos, propendiendo por la optimización del uso del suelo por medio de equipamientos multisectoriales urbanos y rurales.</t>
  </si>
  <si>
    <t>Mejoramiento de la estructura funcional en área urbana</t>
  </si>
  <si>
    <t>(CAF) Construcción de los Centros de Cuidado, Desarrollo y Bienestar Social -CUDEBI's- Equipamientos Multisectoriales en el área urbana, 1 por Comuna 1,2,3,4,5,6 a determinar en el estudio de compra de predios, más uno en Coronado y otro en Guayabal</t>
  </si>
  <si>
    <t>Proyecto estratégico: Consolidación de equipamientos multisectoriales para promover la prestación de servicios culturales, recreativos y deportivos y de bienestar social - CUDEBI, con criterios de multifuncionalidad. Construcción y dotación de infraestructura educativa, de bienestar social (proyecto tipo DNP)</t>
  </si>
  <si>
    <t xml:space="preserve">Secretaría de Integración Social
</t>
  </si>
  <si>
    <t>Secretaría de Educación, Cultura, Desarrollo Institucional, Salud</t>
  </si>
  <si>
    <t>9 CUDEBI´s construidos en el área urbana: uno por comuna
5400 m2 de espacio público ejecutado CUDEBI</t>
  </si>
  <si>
    <t>Número de CUDEBI´s construidos en el área urbana</t>
  </si>
  <si>
    <t>4.2.2. Conformación del sistema municipal de equipamientos colectivos en el área urbana y entorno rural, garantizando una distribución equitativa de equipamientos en función de la demanda, desarrollados a través de criterios constructivos sostenibles que respondan a procesos de adaptación al cambio climático.</t>
  </si>
  <si>
    <t>(CAF) Mejoramiento, construcción y/o ampliación de Instituciones Educativas Oficiales</t>
  </si>
  <si>
    <t>Consiste en diagnosticar y desarrollar diferentes tipos de intervención en las 27 instituciones educativas oficiales, tales como obras de construcción, ampliación o mejoramiento estructural y funcional de las sedes educativas urbanas y rurales del municipio.
Es así como se intervendrían las Instituciones Educativas Oficiales: Antonio Lizarazo, Alfonso López Pumarejo, Cárdenas Centro, Cárdenas Mirriñao, De Rozo, Domingo Irurita, Francisco Miranda, Harold Eder, Jorge Eliecer Gaitán, José Asunción Silva, Juan Pablo II, Milagrosa, María Antonia Penagos, Mercedes Abrego, Monseñor José Manuel Salcedo, Nuestra Señora del Palmar, Paulo VI, Sagrada Familia Potrerillo, San Vicente, Santa Bárbara, Sebastián de Belalcázar, Semillas de la Esperanza, Tablones, Del Valle, Teressa Calderón de Lasso, Sagrada Familia y Humberto Raffo Rivera.
Se prioriza la construcción y ampliación de equipamientos de educación en la zona rural plana del municipio, de la siguiente manera: el primero para la IE Sebastián de Belalcázar (sede educativa Julia Saavedra de Villafañe), ubicado en la Comuna 10 – Urbanización de Ciudad del Campo, en la carrera 41 entre calles 100 y 101, con matrícula inmobiliaria: 378-184904 y un espacio de aproximadamente 981 m2. Y, el segundo, para la IE José Asunción Silva (Sede principal) en la comuna 8 - Corregimiento de La Torre, en un espacio con unas dimensiones de aproximadamente 22.148,26 m2. 
Así mismo, se presenta el caso de la Institución Educativa Santa Bárbara Sede Principal, donde se incluirá el área de gestión de suelo para la intervención de equipamiento educativo; lote de 325,61 m2 aproximadamente en zona urbana, ubicado en la carrera 40 entre calles 31 y 31A de la comuna 3.</t>
  </si>
  <si>
    <t xml:space="preserve">Secretaría de Educación </t>
  </si>
  <si>
    <t>Ministerio de Educación
Gobernación del Valle del Cauca</t>
  </si>
  <si>
    <t>27 de equipamientos educativos intervenidos</t>
  </si>
  <si>
    <t>Número de equipamientos educativos intervenidos</t>
  </si>
  <si>
    <t>Mejoramiento de la estructura funcional en corregimientos y centros poblados rurales</t>
  </si>
  <si>
    <t>(CAF) Construcción de los Centros de Cuidado, Desarrollo y Bienestar Social -CUDEBI's- en total nueve (9) Equipamientos Multisectoriales en el área rural, 1 por cada área de influencia de Rozo, Los Bolos y Ayacucho para un total de 3, y otros 6 en: (1) Tablones, (1) La Herradura, (1) en Tenjo, (1) en Palmaseca, (1) Amaime y (1) Juanchito.</t>
  </si>
  <si>
    <t>Proyecto estratégico: Consolidación de equipamientos multisectoriales para promover la prestación de servicios culturales, recreativos y deportivos y de bienestar social - CUDEBI, con criterios de multifuncionalidad, con criterios de multifuncionalidad en cada una de las Unidades de Planeamiento Estratégico y otros centros poblados menores que aseguren la correcta distribución territorial</t>
  </si>
  <si>
    <t>8 CUDEBI´s construidos en el área rural de escala zonal</t>
  </si>
  <si>
    <t>Número de CUDEBI´s construidos de escala zonal</t>
  </si>
  <si>
    <t>(CAF) Construcción de equipamiento educativo para educación superior en la zona rural plana del Municipio de Palmira</t>
  </si>
  <si>
    <t>Consiste en la gestión de suelo, diseños, estudios técnicos, construcción y dotación para equipamiento educativo que preste los servicios de educación superior en la zona rural plana del municipio.</t>
  </si>
  <si>
    <t>1 equipamiento educativo construido en zona rural</t>
  </si>
  <si>
    <t>Número de equipamientos educativos construidos en zona rural</t>
  </si>
  <si>
    <t>MEDIANO,LARGO</t>
  </si>
  <si>
    <t>3.2. Fortalecimiento estratégico de la innovación y productividad: promover e implementar centros tecnificados para la productividad y el desarrollo de actividades de investigación e innovación que favorezcan la descentralización de los centros de producción y el fortalecimiento de la actividad agroindustrial</t>
  </si>
  <si>
    <t>3.2.2. Generación de centros de innovación y desarrollo agroindustrial en alianza con el sector empresarial y educativo.</t>
  </si>
  <si>
    <t>Gestión pública y privada para el funcionamiento del Parque Biopacífico</t>
  </si>
  <si>
    <t xml:space="preserve">Recursos locales y departamentales en el marco del POTD: Reactivación y fortalecimiento del Centro de Investigación existente Parque Biopacífico y de los centros de investigación de la Universidad del Valle Sedes de Cali y Palmira. Dotación y mejoramiento de infraestructura física y equipos para CTeI. </t>
  </si>
  <si>
    <t>Secretaria de Agricultura</t>
  </si>
  <si>
    <t>Diseño e implementación del parque Biopacífico</t>
  </si>
  <si>
    <t>Parque diseñado e implementado</t>
  </si>
  <si>
    <t>Mejoramiento de la estructura funcional en corregimientos y centros poblados rurales /área urbana</t>
  </si>
  <si>
    <t>Consolidar la Ruta de gestión del Centro de Ciencia “Bosque Municipal de Palmira” Museo de la ciencia, tecnología e innovación</t>
  </si>
  <si>
    <t xml:space="preserve">Proyecto estratégico:Aprovechamiento del alto potencial con que cuenta el Bosque Municipal de Palmira, a partir de su capacidad instalada y su vocación ambiental, para el desarrollo de nuevos procesos de Apropiación Social de Conocimiento desde la Ciencia, la Tecnología y la Innovación. Desarrollar de estrategias e intervenciones lúdico pedagógicas que desde la ciencia, la tecnología y la innovación, brinden una nueva concepción y sentido de apropiación por parte de los diferentes públicos y visitantes. </t>
  </si>
  <si>
    <t xml:space="preserve">Estudios de prefactibilidad y factibilidad se entregarán en enero del 2023, un total de 5 estudios priorizados  a detalle para contratar la obra. </t>
  </si>
  <si>
    <t xml:space="preserve">1  Centro de Ciencia “Bosque Municipal de Palmira” Museo de la ciencia, tecnología e innovación CTeI, en funcionamiento </t>
  </si>
  <si>
    <t>número de espacios creados para la CTeI</t>
  </si>
  <si>
    <t>4.1. Cualificación de las infraestructuras de movilidad regional y local: promover la movilidad sostenible, incrementar la seguridad y disminuir los tiempos de los desplazamientos de personas, mercancías, bienes y servicios a través de infraestructuras que faciliten la integración multimodal y fortalezcan la eficiencia y sostenibilidad del transporte público</t>
  </si>
  <si>
    <t>4.1.3. Desarrollo Orientado al transporte: Consolidar un modelo de ocupación que articule la trama urbana existente, así como los nuevos desarrollos que se generen, a una red de transporte que permita los desplazamientos en múltiples modos, facilitando así el uso del transporte público e incentivando transportes alternativos que contribuyan a la mitigación del cambio climático.</t>
  </si>
  <si>
    <t>Construcción del Corazón intercambiador de la Central Intermodal de Transporte -CIT- de Palmira</t>
  </si>
  <si>
    <t>Proyecto articulador integral (PAI) compuesto por nodos de equipamientos, equipamiento multisectoriales y equpamientos mixtos que se unen a la Central Intermodal de Transportes. Este PAI consolida a su vez un espacio público de escala urbana al contar con el eje de la vía férrea, así como nuevos espacios de encuentro en el marco del desarrollo del corazón.</t>
  </si>
  <si>
    <t>Secretaría de Desarrollo Institucional</t>
  </si>
  <si>
    <t>Secretaría de Tránsito y Transporte</t>
  </si>
  <si>
    <t>100% de las intervenciones diseñadas y ejecutadas</t>
  </si>
  <si>
    <t>Número de intervenciones ejecutadas</t>
  </si>
  <si>
    <t>Construcción del Corazón cultural de la Estación Intermodal de Transporte -EIM SUR-</t>
  </si>
  <si>
    <t>Es un proyecto articulador integral (PAI) compuesto por nodos de equipamientos, equipamiento multisectoriales y equpamientos mixtos que se unen a la Estación Intermodal Sur. Este PAI consolida a su vez un espacio público de escala urbana al contar con el eje de la vía férrea, así como nuevos espacios de encuentro en el marco del desarrollo del corazón.</t>
  </si>
  <si>
    <t>Secretaria de Cultura
 Secretaría de Tránsito y Transporte</t>
  </si>
  <si>
    <t>3.2.1. Conformación de cadenas de producción y centros productivos que soporten las necesidades de abastecimiento de escala regional y local.</t>
  </si>
  <si>
    <t>Consolidación de los clústeres creativos en las zonas ADN</t>
  </si>
  <si>
    <t>Estructuración del plan ADN para atracción de nuevos establecimientos que integren redes, nodos, clústeres creativos y otras formas de asociatividad y encadenamiento productivo en las Áreas de Desarrollo Naranja (ADN) de PATRIMONIO, ARTE, CIENCIA como motores de desarrollo económico, social y cultural.</t>
  </si>
  <si>
    <t xml:space="preserve"> Dirección de Emprendimiento y Desarrollo Empresarial</t>
  </si>
  <si>
    <t>100% del plan estructurado con programas y proyectos puntuales</t>
  </si>
  <si>
    <t>Documento de planeación estructurado</t>
  </si>
  <si>
    <t xml:space="preserve">Elaborar el inventario de los bienes/equipamientos de uso público con estudios técnicos y jurídicos </t>
  </si>
  <si>
    <t xml:space="preserve">Acciones de recursos físicos: 1. Inventario físico y jurídico según matriculas inmobiliarias propiedad de entidades de la Alcaldía. 2. Estudios de títulos. </t>
  </si>
  <si>
    <t xml:space="preserve">100% del Inventario de bienes de uso público ejecutado </t>
  </si>
  <si>
    <t>Número de predios inventariados como bienes de uso público</t>
  </si>
  <si>
    <t>Implementar procesos de regularización de equipamientos en predios sin titularidad</t>
  </si>
  <si>
    <t>Legalización de predios según estado de los títulos, a partir de lo cual se implemente la vía jurídica para oficializar la propiedad, previo Avalúo comercial de los predios sujetos a legalizar.</t>
  </si>
  <si>
    <t>100% de los predios regularizados y saneados en términos de titularidad</t>
  </si>
  <si>
    <t>Número de predios regularizados y saneados en términos de titularidad</t>
  </si>
  <si>
    <t>(CAF) Formulación e implementacion del plan de  recuperación y revitalización del entorno de las Galerías</t>
  </si>
  <si>
    <t>Proyecto estratégico: Eje de espacio público de encuentro en el área contigua a las galerias central y auxiliares, con el fin de mejorar el entorno, así como las dinámicas comerciales y de servicios de la zona, y aumentar el espacio público efectivo.</t>
  </si>
  <si>
    <t>IMDESEPAL</t>
  </si>
  <si>
    <t>15.500 m2 de las Carreras 25 y 26 desde la Calle 27 hasta calle 30, incluyendo todo el perfil vial
7.600 M2 de las Calles 26 y 26a desde la carrera 28 hasta la 26, Carrera 26 desde la Calle 26 desde la Carrera 27 hasta la 26</t>
  </si>
  <si>
    <t>Metros cuadrados de espacio público adecuados</t>
  </si>
  <si>
    <t>Construcción del COSO Municipal</t>
  </si>
  <si>
    <t>Diseñar y construir un Centro de Bienestar Animal que se complemente con una intervención hacia la formación de cultura ciudadana frente al cuidado de los animales, el respeto y la tenencia responsable de mascotas.</t>
  </si>
  <si>
    <t>Un (1) Centro de Bienestar Animal (COSO) contruído</t>
  </si>
  <si>
    <t>Número de Centros de Bienestar Animal construidos</t>
  </si>
  <si>
    <t>Espacio público</t>
  </si>
  <si>
    <t>4.2.1. Cualificación del espacio público existente, así como la generación de nuevos espacios públicos ajustados a estándares urbanísticos que prevean la interconexión físico-espacial del sistema de espacio público, equipamientos colectivos y sistema natural.</t>
  </si>
  <si>
    <t>Construcción de vía peatonal que permita la continuidad de la peatonalización de la Calle 33A</t>
  </si>
  <si>
    <t xml:space="preserve">Transformación de espacios públicos enfocados a mejorar las condiciones de desplazamiento peatonal, mobiliario y servicios conexos en el área central, a través de la construcción de la peatonalización desde la calle 30 hasta la calle 33 a, que comprende 15 mil m2 </t>
  </si>
  <si>
    <t>15.000 m2 de extensión de peatonalización</t>
  </si>
  <si>
    <t>Metros cuadrados ejecutados de la extensión de la peatonalización</t>
  </si>
  <si>
    <t>Adecuación e intervención del espacio público que contribuya al mejoramiento de los indicadores de convivencia ciudadana, percepción y apropiación del espacio público, por parte de la comunidad.</t>
  </si>
  <si>
    <t xml:space="preserve">Reducción de la violencia y el homicidio juvenil, desde la implementación de una estrategia de prevención social de la violencia en cinco componentes: interrupción, intervención, prevención, entornos para la vida y acceso a la justicia. Se debe 1. Mejorar la percepción y apropiación del espacio público, por parte de la comunidad, para su aprovechamiento y disfrute. 2. Restaurar los daños causados y resignificar la relación de jóvenes con la comunidad. 3. Dirimir los conflictos existentes entre jóvenes, a través de mecanismos alternativos de resolución de conflictos.  4. Apoyar a los jóvenes en riesgo en la generación de ingresos. 5. Armonización de la Estrategia, para ampliar su alcance, y para tomar la iniciativa del municipio como referente para la estructuración del programa nacional. 6. Fortalecer la estrategia a nivel municipal con recursos de índole nacional para ampliar su alcance. 
</t>
  </si>
  <si>
    <t>Secretaría de Seguridad</t>
  </si>
  <si>
    <t>50.000 m2 de espacio público intervenido y recuperado</t>
  </si>
  <si>
    <t>Metros cuadrados de espacio público intervenido y recuperado</t>
  </si>
  <si>
    <t>Construir el espacio público derivado del proyecto integral ‘Corazón cultural de la Estación Intermodal de Transporte - EIM SUR’.</t>
  </si>
  <si>
    <t>Configuración de espacios públicos de encuentro generados a partir de proyectos transformadores del sistema de movilidad e infraestructura de transporte localizados dentro del área urbana, enfocados en la generación de lugares representativos, dotados con mobiliario, vegetación y servicios que permitan una adecuada relación con su contexto para el disfrute de toda la población: Generar una red de conexión con el espacio público y otros equipamientos para acercar a la comunidad y a los usuarios a los diferentes espacios de encuentro. Requiere compra de predios</t>
  </si>
  <si>
    <t>2.932,52 m2 de espacio público ejecutado</t>
  </si>
  <si>
    <t>Metros cuadrados de espacio público ejecutado</t>
  </si>
  <si>
    <t>Construir el espacio público derivado del proyecto integral ‘Corazón de intercambio de la Central Intermodal de Transporte – Terminal.’</t>
  </si>
  <si>
    <t>Configuración de espacios públicos de encuentro generados a partir de proyectos transformadores del sistema de movilidad e infraestructura de transporte localizados dentro del área urbana, enfocados en la generación de lugares representativos, dotados con mobiliario, vegetación y servicios que permitan una adecuada relación con su contexto para el disfrute de toda la población: Generar una red de conexión con el espacio público y otros equipamientos para acercar a la comunidad y a los usuarios a los diferentes espacios de encuentro. Requiere compra de predios.</t>
  </si>
  <si>
    <t>11.015 m2 de espacio público ejecutado</t>
  </si>
  <si>
    <t xml:space="preserve">Conformación de parques lineales para recuperación de los corredores hídricos </t>
  </si>
  <si>
    <t>Proyecto articulador integral (PAI): Conformación de parques lineales para recuperación de los corredores hídricos, con énfasis en la restauración de coberturas vegetales nativas, adecuación  de senderos, lugares de permanencia y señalética que  resalten las características ambientales del paisaje con énfasis en su protección y pedagogía para la apropiación de la población, sobre los siguientes: Río Palmira, Zanjón Zamorano, Zanjón Romero, Acequia San Pablo, Canal Sesquicentenario, Acequia Barrancas/Zanjón Aguaverde, Acequia Azcárate/Zanjón Sur. En el corto plazo se prioriza la construcción del Parque Lineal del Zanjón Mirriñao que corresponde a la intervención del área intervenida actualmente por la CVC.
Nota: El proyecto requiere estudios y diseños, así como adquisición del suelo</t>
  </si>
  <si>
    <t>Dirección de Gestión del Medio Ambiente</t>
  </si>
  <si>
    <t>1.322.836,18 m2 de espacio público ejecutado</t>
  </si>
  <si>
    <t>Conformación de parques municipales en la periferia urbana para mitigar el crecimiento de la huella urbana y mejorar la conectividad con la estructura ecológica principal</t>
  </si>
  <si>
    <t>Proyecto articulador integral (PAI):  Conformación de parques municipales para mitigar el crecimiento de la huella urbana, generar nuevos bosques nativos, mejorar la conectividad con la estructura ecológica principal, proporcionar hábitat para diversas especies de fauna y flora e integrar actividades lúdicas y pedagógicas para el disfrute de la población.sobre los siguientes: Ecoparque de transición urbano-rural Coronado-Zamorano, Ecoparque de transición urbano-rural, Mirriñao-LaCruz, Ecoparque de transición urbano-rural Paraíso-Zanjón Beringo, Ecoparque de transición urbano-rural Palmira-La Poma. El proyecto requiere estudios y diseños y adquisición del suelo</t>
  </si>
  <si>
    <t>4.1.2. Generación de condiciones y lineamientos que promuevan la seguridad vial de todos sus usuarios especialmente los usuarios más vulnerable.</t>
  </si>
  <si>
    <t>Mejorar la competitividad y valor diferencial a nivel regional y nacional</t>
  </si>
  <si>
    <t>Construir y dotar el espacio público derivado de la transformación del corredor sobre la vía ferrea existente</t>
  </si>
  <si>
    <t>Construcción de corredor verde enfocado a sistemas de movilidad sostenible donde se adecue el espacio público y se mejoren las condiciones ambientales y se consolide un eje de movilidad sostenible y de redensificación a través de la implementación del  Desarrollo Orientado al transporte.</t>
  </si>
  <si>
    <t>Secretaría de Tránsito y Transporte, Mintransporte</t>
  </si>
  <si>
    <t xml:space="preserve">56250 m2 de espacio público ejecutado </t>
  </si>
  <si>
    <t>Construir y dotar el espacio público generado entorno al Bosque Municipal para configurar accesos y mejorar la relación funcional con los tejidos urbanos colindantes.</t>
  </si>
  <si>
    <t>Proyecto estratégico: Configuración del espacio público que permita complementar el proyecto de consolidación del Bosque Municipal para una mejor relación funcional con el contexto inmediato, enfocado a definir  accesos, puntos de conectividad con la trama urbana y nuevos lugares de encuentro para los barrios vecinos.
Consolidar la Ruta de gestión del Centro de Ciencia “Bosque Municipal de Palmira”.</t>
  </si>
  <si>
    <t xml:space="preserve">Secretaría de Infraestructura, Renovación Urbana y Vivienda
</t>
  </si>
  <si>
    <t xml:space="preserve">Estudios de prefactibilidad y factibilidad se entregarán en enero del 2023, un total de 5 estudios priorizados  a detalle para contratar la obra via SGR. </t>
  </si>
  <si>
    <t>18239,91 m2 de espacio público ejecutado</t>
  </si>
  <si>
    <t>Construir y dotar el espacio público generado para acompañar los equipamientos CUDEBI en la zona urbana.</t>
  </si>
  <si>
    <t>Proyecto estratégico: Configuración de nuevos espacios públicos generados a partir de la formulación de  los nuevos equipamientos multifuncionales dentro del área urbana y que permiten una mejor relación funcional con su emplazamiento en entornos consolidados.</t>
  </si>
  <si>
    <t>IMDER, Secretaría de Cultura, Dirección de Gestión del Medio Ambiente</t>
  </si>
  <si>
    <t>5400 m2</t>
  </si>
  <si>
    <t>Metros cuadrados de espacio público de encuentro construido</t>
  </si>
  <si>
    <t>Construir y dotar el espacio público generado para acompañar los equipamientos CUDEBI en la zona rural.</t>
  </si>
  <si>
    <t>Proyecto estratégico: Configuración de nuevos espacios públicos generados a partir de la formulación de  los nuevos equipamientos multifuncionales en los corregimientos y centros poblados rurales pririzados y que permiten una mejor relación funcional con su emplazamiento en entornos consolidados.</t>
  </si>
  <si>
    <t>6075 m2</t>
  </si>
  <si>
    <t>Construir y dotar el espacio público generado en tratamientos de desarrollo en suelo de expansión</t>
  </si>
  <si>
    <t>Generación de nuevos espacios públicos (parques, plazas, plazoletas y zonas verdes) producto de los planes parciales de expansión urbana.</t>
  </si>
  <si>
    <t xml:space="preserve">Desarrolladores de planes parciales
</t>
  </si>
  <si>
    <t>596728,33 m2</t>
  </si>
  <si>
    <t>Construir y dotar el espacio público generado en tratamiento de desarrollo en suelo urbano</t>
  </si>
  <si>
    <t>Generación de nuevos espacios públicos (parques, plazas, plazoletas y zonas verdes) producto de los planes parciales de desarrollo en el área urbana.</t>
  </si>
  <si>
    <t>261201,6 m2</t>
  </si>
  <si>
    <t>Generación de nuevos espacios públicos (parques, plazas, plazoletas y zonas verdes) producto de las actuaciones de renovación urbana</t>
  </si>
  <si>
    <t>Generación de nuevos espacios públicos (parques, plazas, plazoletas y zonas verdes) producto de las actuaciones de renovación urbana: Revitalización polígono centro 189766,2 m2, Revitalización polígono eje férreo 68640 m2 y Revitalización polígono zona industrial 28532 m2</t>
  </si>
  <si>
    <t>286938,6 m2</t>
  </si>
  <si>
    <t xml:space="preserve">Metros cuadrados de espacio público de encuentro construido </t>
  </si>
  <si>
    <t xml:space="preserve">Crear conexión del sendero agroecológico Los Bolos con río El Bolo y paseo peatonal Río El Bolo </t>
  </si>
  <si>
    <t xml:space="preserve">Intervención urbanística con el fin de lograr una relación de protección por parte de la ciudadanía hacia el río El Bolo </t>
  </si>
  <si>
    <t>7600 m2 de nuevo espacio público en suelo rural</t>
  </si>
  <si>
    <t>Metros cuadrados de espacio público de encuentro en suelo rural construido</t>
  </si>
  <si>
    <t>Mejoramiento, construcción y ampliación del espacio público de andenes en suelo urbano de Palmira</t>
  </si>
  <si>
    <t>Realizar obras de mejoramiento y ampliación de los andenes existententes así como obras de construcción de andenes adicionales en la zona urbana del Municipio de Palmira, para el mejoramiento del espacio público y la movilidad de los peatones.</t>
  </si>
  <si>
    <t>48.841 m2 de nuevo espacio público de andenes construido en la zona urbana</t>
  </si>
  <si>
    <t>Metros cuadrados de espacio público de andenes construido</t>
  </si>
  <si>
    <t>Servicios públicos</t>
  </si>
  <si>
    <t>4.4. Servicios Públicos: Asegurar y gestionar un modelo territorial equilibrado en términos del recurso hídrico tomando en cuenta las condiciones ambientales, la alta demanda y presiones para usos agrícolas, mineros, industriales y consumo humano; y disminuir de forma progresiva, con un horizonte a 2035, la contaminación del recurso hídrico así como a resolver las necesidades de cobertura de saneamiento básico para atender a las poblaciones urbanas y rurales</t>
  </si>
  <si>
    <t>4.4.3. Formulación, actualización e implementación de los Planes de Saneamiento y Manejo de Vertimientos - PSMV de la cabecera municipal y del área rural para la consolidación de los sistemas de tratamiento de aguas residuales domésticas – STARD y la reducción de los aportes de contaminación puntual en los cuerpos de agua.</t>
  </si>
  <si>
    <t>Mejoramiento del saneamiento básico y los servicios públicos en la ruralidad / área urbana</t>
  </si>
  <si>
    <t xml:space="preserve">Implementar sistema de monitoreo e instrumentalización de la Cuenca del Río Amaime </t>
  </si>
  <si>
    <t>Compra e instalación de elementos para monitoreo de caudal y lluvia compuesto: pluviometro, pruviografo y medidor de caudal, software de análisis de datos. La medición debe realizarse con una frecuencia diaria y de 24 horas</t>
  </si>
  <si>
    <t>Un (1) sistema implementado de monitoreo de caudal</t>
  </si>
  <si>
    <t>Número de Sistemas implementados de monitoreo de caudalo en Cuenca Amaime</t>
  </si>
  <si>
    <t>Realizar el diseño, formulación, implementación y socialización de la estrategia para los generadores de residuos de construcción y demolición (RCD)</t>
  </si>
  <si>
    <t>Realizar un plan de manejo de los RCD y un inventario de obras de construcción que apliquen para esta estrategia, reglamentar y direccionar su implementación a traves de difusión, socialización, a reciclar el 40% aprovechable de los RCD generados</t>
  </si>
  <si>
    <t>40% de RCD reciclados</t>
  </si>
  <si>
    <t>Procentaje de RCD reciclados</t>
  </si>
  <si>
    <t>2. Principio planeamiento social: Toda decisión territorial en Palmira buscará la cobertura integral de servicios sociales y servicios e infraestructuras públicas para todos los grupos de la población, sin ningún tipo de discriminación, de forma equitativa y propendiendo por un beneficio social orientado a garantizar equidad, incentivar la integración social, la calidad de vida y el bienestar de todas las comunidades que ocupen temporal o permanentemente el territorio.</t>
  </si>
  <si>
    <t>5. Gobernabilidad Regional, Institucional y Participativa. Enfocada en definir las instancias necesarias para la participación en diferentes ámbitos del ordenamiento territorial y en generar las herramientas necesarias para el seguimiento a la ejecución de planes y proyectos del municipio, garantizando la transparencia de los procesos y la interlocución de diversos actores relacionados con la planificación del territorio.</t>
  </si>
  <si>
    <t>5.1. Armonizar las políticas territoriales municipales con las metropolitanas, departamentales y regionales</t>
  </si>
  <si>
    <t xml:space="preserve">5.1.2. Armonización de proyectos territoriales con alcance regional, especialmente en temas asociados con la prestación conjunta de servicios públicos y la conservación y gestión de elementos de la estructura ecológica principal. </t>
  </si>
  <si>
    <t>Fortalecimiento de estrategia de reciclaje municipal incluyendo a la comunidad de recicladores como actores estratégicos</t>
  </si>
  <si>
    <t xml:space="preserve"> Identificar, caracterizar y reconocer a la comunidad de recicladores del municipio, como actores estratégicos en el componente de aprovechamiento de materiales a partir de residuos ordinarios con base en esquemas de inclusión en el servicio público de aseo. Censo de actores relacionados con el reciclaje: bodegas, transformadores, recicladores, diseño de estrategias de inclusión con esquemas de reconocimiento económico vía tarifa.</t>
  </si>
  <si>
    <t>Caracterización de 6 organizaciones formales, 6 informales</t>
  </si>
  <si>
    <t>1 censo realizado sobre población, bodegas, entre otros actores asociados al reciclaje; número de recicladores y bodegas vinculados al esquema de servicio público de aseo</t>
  </si>
  <si>
    <t>número de recicladores y bodegas vinculados al esquema de servicio público de aseo</t>
  </si>
  <si>
    <t>Mejoramiento del saneamiento básico y los servicios públicos en la ruralidad</t>
  </si>
  <si>
    <t>Mantenimiento preventivo en cauces de fuentes hídricas para la reducción del riesgo</t>
  </si>
  <si>
    <t>Descolmatación anual de cauces, retirando el material depositado en ellos durante las crecidas para la recuperación de su capacidad hidráulica obras de mantenimiento preventivo, esta practica iniciara por los cauces que pasan por  el area urbana Rio Palmira, zanjones  Mirriñao, Zamorano y Romero, y se extendera los cauces que generan una afectacion por inundacion a los centros poblados rurales  se relizará minimo 1 intervencion por año en las zonas definidas por la secretaria de Gestion del Riesgo confome al plan de mitigacion de inundaciones</t>
  </si>
  <si>
    <t>12 intervenciones por descolmatación de cauces por año</t>
  </si>
  <si>
    <t>número de intervenciones por descolmatación de cauces por año</t>
  </si>
  <si>
    <t>Mejoramiento del saneamiento básico y los servicios públicos en área urbana</t>
  </si>
  <si>
    <t>Gestionar ante la autoridad ambiental la identificación y formulación de ocho (8) análisis de riesgo climático a sistemas de acueductos</t>
  </si>
  <si>
    <t>Seguimiento y gestión ante CVC para obtener la formulación adecuada para Palmira de ocho análisis de riesgo climático a sistemas de acueductos de cabecera municipal y tres acueductos con proyectos de adaptación según PIACC. Incluye el sistema de la cabecera municipal, así como tres (3) acueductos con proyectos de adaptación implementados, de acuerdo con lo aprobado en el Plan Integral de Adaptación de Cambio Climático -PIACC-</t>
  </si>
  <si>
    <t>Formulación de ocho (8) análisis de riesgo climático a sistemas de acueductos, incluye el sistema de la cabecera municipal.
Tres (3) acueductos con proyectos de adaptación implementados.</t>
  </si>
  <si>
    <t>número de análisis formulados de riesgo climático a sistemas de acueducto</t>
  </si>
  <si>
    <t>4.4.1. Formulación e implementación los Planes de Uso Eficiente y Ahorro del Agua - PUEAA en los acueductos urbanos y rurales.</t>
  </si>
  <si>
    <t>Optimización de la red existente de acueducto  -  Plan de reducción de pérdidas</t>
  </si>
  <si>
    <t>Reemplazar las redes existentes de acueducto que hayan cumplido su vida util o requieran algun tipo de intervencion y actualmente generen algun tipo de afectacion al correcto funcionamiento de la red de distribución. Se estima que se reemplace almenos 3 km al año, por lo cual  se requiere iniciar paulatinamente y tener almenos 36 km al final de la vigencia del POT, lo que comprende que se deberá reemplazar la tuberia existente de diametros entre 8  y 3 pulgadas, se requiere ademas excavar, romper el pavimento y rellenar con material</t>
  </si>
  <si>
    <t xml:space="preserve">Aguas de Palmira/ AcuaOccidente </t>
  </si>
  <si>
    <t>36 Km optmizados de la red de distribución de agua potable existente</t>
  </si>
  <si>
    <t>Redes de acueducto optimizadas - % pedidas reducido</t>
  </si>
  <si>
    <t xml:space="preserve">4.4.2. Gestionar e implementar el Plan Maestro de Acueducto y Alcantarillado que oriente las intervenciones, mecanismos e infraestructura necesaria para una adecuada prestación de servicios </t>
  </si>
  <si>
    <t>Optimización de redes y colectores Matrices área urbana</t>
  </si>
  <si>
    <t>Construcción de colectores para cumplimiento de las obras establecidas en el PSMV, el cual permitira llevar las aguas residuales a la planta de tratamiento de agua residual mínimo 1 Km anual</t>
  </si>
  <si>
    <t>Redes y colectores optimizados hasta 12 mil metros lineales (12 km)</t>
  </si>
  <si>
    <t>ml construidos</t>
  </si>
  <si>
    <t xml:space="preserve">Construcción de sistemas de Tratamiento de Aguas Residuales urbanas </t>
  </si>
  <si>
    <t>Proyecto estratégico</t>
  </si>
  <si>
    <t>Completar la construcción de la PTAR  y estacion de bombeo de agua residual para asegurar el saneamiento básico y cumplir los indicadores del PSMV del Municipio. Actividades a ejecutar: 1. Construcción de colectores para fase uno de la PTAR (termina en diciembre 2023) 175 mil millones costos directos y restante para 228 mil millones. 2. Fase dos dirigida al aumento de caudal y cobertura total de la recolección del agua a nivel de área urbana de Zanjón Mirriñao y Zamorano, en esta fase el responsable de la elaboración de los estudios será Aquaoccidente; el costo estimado corresponde a la fase uno debido a que la fase dos será costeada en los resultados de los estudios.</t>
  </si>
  <si>
    <t xml:space="preserve">CVC, Aguas de Palmira/ AquaOccidente </t>
  </si>
  <si>
    <t>Construir el sistema de tratamiento de agua residuales PTAR Del Área urbana (1)</t>
  </si>
  <si>
    <t>PTAR construida y en funcionamiento</t>
  </si>
  <si>
    <t>4.4.4. Optimización y ampliación de la infraestructura existente del sistema de acueducto, orientado a mantener la calidad en la prestación del servicio con la que hoy cuenta el Municipio y la necesidad de avanzar hacia el uso eficiente del recurso hídrico y la implementación de energías renovables.</t>
  </si>
  <si>
    <t>Desarrollo y optimización de infraestructura de acueducto y alcantarillado sectores Coronado y Guayabal</t>
  </si>
  <si>
    <t>Construccion de redes de acueducto y alcantarillado en los sectores de Coronado y Guayabal, este proyecto se llevará a cabo una vez se desarrolle el proceso de regularización y de mejoramiento del habitat definidos para la incorporación al perímetro urbano (800 ml)</t>
  </si>
  <si>
    <t>800 ml de construcción de redes de acueducto y alcantarillado sector Guayabal y Coronado</t>
  </si>
  <si>
    <t>ml construidos de redes de acueducto y alcantarillado en área urbana</t>
  </si>
  <si>
    <t>Optimización de redes de distribución de agua del sistema de acueducto rural, Centros Poblados servidos por el operador urbano</t>
  </si>
  <si>
    <t>Optimización de red de distibucion de agua,  y almacenamiento del sistema acueducto para el mejoramiento de la calidad del servicio en los centros poblados servidos por la fuente Rio Nima - Operador urbano, o dentro del acuerdo de incorporacion a las áreas de prestación de servicios de este operador los cuales son: Barrancas, Rozo - La Acequia - La Torre,  Bolo San Isidro - Bolo la Italia,  Tienda Nueva, La Pampa, Guayabal, Agua Clara,  La Herradura, Obando, Matapalo, además del núcleo de viviendas de la vereda El Porvenir (5 km anual)</t>
  </si>
  <si>
    <t>Redes de distribución de acueductos rurales - Operador urbano optimizados (20 sistemas intervenidos)</t>
  </si>
  <si>
    <t>número de sistemas de  de acueducto y alcantarillado en área rural intervenidos</t>
  </si>
  <si>
    <t>Desarrollo y optimización de infraestructura de acueducto y alcantarillado sector Amaime</t>
  </si>
  <si>
    <t>Construccion de redes de acueducto y alcantarillado y PTAR en el Centro Poblado Amaime, este proyecto se llevara acabo una vez se completen lo diseños definidos para la incoporacion del Centro Poblado amaime en el acuerdo de prestacion del servicios del operador urbano - cuenca rio Nima (3 Km)</t>
  </si>
  <si>
    <t xml:space="preserve">Aguas de Palmira/ AquaOccidente </t>
  </si>
  <si>
    <t>3 KM de redes construidas redes de acueducto y alcantarillado Centro Poblado Amaime</t>
  </si>
  <si>
    <t>ml construidos de redes de acueducto y alcantarillado en área rural</t>
  </si>
  <si>
    <t>Optimización de redes de distribución de agua del sistema de acueducto rural en sectores UPE y otros</t>
  </si>
  <si>
    <t>Optimización de red de distibucion de agua, el sistema de tratamiento y almacenamiento del sistema acueducto para el mejoramiento de la calidad del servicio en los centros poblados definidos den POT como UPE rurales, Coredor sub urbano, y/o centros poblados con labor vocacional los cuales son: La Buitrera- Chontaduro - Arenillo, Palma Seca, Bolo Alizal, Juanchito (Ciudad del Campo) y Obando- (2 km anual)</t>
  </si>
  <si>
    <t>24 km Optimizados de la red de distribución de agua potable</t>
  </si>
  <si>
    <t>km construidos de redes de acueducto y alcantarillado en área rural</t>
  </si>
  <si>
    <t>Optimización de infraestructura de distribución de agua potable acueductos rurales</t>
  </si>
  <si>
    <t>Optimización de la infraestructura de prestacion del servicio de agua potable en los sectores rural las intervenciones para la optimizacion se realizaran en red de distibucion de agua, para el mejoramiento de la calidad del servicio estas intervenciones se realizaran en almenos 3 sistemas anualmente para un total de 36 centros poblados intervenidos al final del Plan de ordenamiento, (las intervenciones comprenderan diseño, construcción de redes de distribución de agua potable) (Boyaca, Calucé, Caucaseco, Combia, Guanabanal, La Herradura, La Pampa, La Zapata, Tablones, Tenjo, Toche)</t>
  </si>
  <si>
    <t>Sistemas de centros poblados rurales intervenidos (36 acueductos intervenidos - 20 km de redes de acueductos)</t>
  </si>
  <si>
    <t>Optimización de la red existente de alcantarillado Sanitario perímetro urbano</t>
  </si>
  <si>
    <t xml:space="preserve">Reemplazar las redes existentes en concreto  dado que son redes muy antiguas que ya cumplieron su vida util y actualmente generan afectaciones al correcto funcionamiento de la red, se estima que se reemplace almenos 2 km al año, dado que se encontró que este es el material con alto impacto en las redes existentes  del municipio por lo cual  se requiere inicar paulatinamente y tener almenos 24 km al final de la vigencia del POT (2 km por año), lo que comprede que se deberá reemplazar la tuberia existente de diametros entre 6 - 12 pulgadas, se requiere ademas escavar, romper el pavimento y rellenar con material. </t>
  </si>
  <si>
    <t xml:space="preserve"> 24 km Optimizados de la red de alcantarillado sanitario existente</t>
  </si>
  <si>
    <t>km construidos de redes de acueducto y alcantarillado en área urbana</t>
  </si>
  <si>
    <t>Plan de regularización de operadores de servicios públicos en la zona rural</t>
  </si>
  <si>
    <t>Implementar una estrategia de apoyo técnico para la regularizacion de los prestadores de servicios de acueducto y alcantarillado en la zona rural del Municipio, para la consecución de los mapas de riesgo lo que requiere estudios de calidad de agua por cada sistema de acueducto, concesiones de aguas, permisos de vertimientos y estructura tarifaria</t>
  </si>
  <si>
    <t>Secretaría de Salud y Dirección de Gestión del Medio Ambiente, CVC</t>
  </si>
  <si>
    <t>30 acueductos intervenidos en área rural</t>
  </si>
  <si>
    <t>3 sistemas de acueducto intervenidos por año</t>
  </si>
  <si>
    <t>Plan de implementación de micromedidores y macromedidores en acueductos rurales</t>
  </si>
  <si>
    <t>Como parte de las medidas tomadas para enfrentar las altas perdidas de agua disponible para consumo humano en los acueductos rurales, se propone la implementación de micromedidores y macromedidores a usuarios y suscriptores de los distintos sistemas de acueductos rurales, con el objetivo de mitigar los atos consumos y optimizar el recurso disponible</t>
  </si>
  <si>
    <t>Instalar 10 mil sistemas de micro medición para la zona rural 30 sistemas intervenidos)</t>
  </si>
  <si>
    <t>Micromedidores instalados (10000 unidades)</t>
  </si>
  <si>
    <t>Plan Maestro de Acueducto, Alcantarillado y Pluvial</t>
  </si>
  <si>
    <t>Instrumento de planificación para deteminar el plan de obras y los proyectos de inversión para los próximos 30 años  en relación con los servicios de agua potable y saneamiento básico y drenaje pluvial en todo el territorio del municipio, dado que es necesario que se  precisen los proyectos de inversión en relación con este tipo de infraestructura de acueducto, alcantarillado sanitario y pluvial acorde con los lineamientos definidos para el desarrollo del munipio que establece el POT, actualización del catastro de redes existentes</t>
  </si>
  <si>
    <t>Formular el Plan maestro de acueducto y Alcantarillado</t>
  </si>
  <si>
    <t>Plan Maestro de Acueducto y Alcantarillado formulado (1)</t>
  </si>
  <si>
    <t>Actualización de la formulación de PSMV urbano</t>
  </si>
  <si>
    <t>Fomulación de Plan de Manejo de vertimientos para la adecuada planificación y GESTIÓN de las estrategias  y proyectos que pemitirán  implementar los sistemas de transporte, recolección, tratamientos de aguas residuales para la descontaminación de la fuentes superficiales de agua del Municpio</t>
  </si>
  <si>
    <t>Actualizar el PSMV urbano</t>
  </si>
  <si>
    <t>PSMV Actualizado (1)</t>
  </si>
  <si>
    <t>Desarrollo de la Estación de Clasificación y Aprovechamiento ECA</t>
  </si>
  <si>
    <t xml:space="preserve">El dimensionamiento de la ECA debe garantizar el aprovechamiento entre el 10% y el 30% de los residuos generados por una población no mayor a 200.000 habitantes a un periodo de diseño de 15 años y la o para el desarrollo de estala infraestructura debe estar ubicada dentro de la zona urbana del municipio y debe ser de fácil acceso. 
 El área mínima del lote debe ser de 900 m2 y el suelo debe tener carácterísticas no inundables. La zona de riesgo donde esté ubicado debe ser bajo o intermedio mitigable, y debe contar con acceso a los servicios públicos de acueducto, alcantarillado, electricidad y conectividad.
Se requiere que: Definir sitio de loclalizacion, Capacidad requerida del sistema y realizar estudios de ofetra demanda
</t>
  </si>
  <si>
    <t xml:space="preserve">Una (1) estación de clasificación y aprovechamiento ECA implementada </t>
  </si>
  <si>
    <t>Número de Estación de clasificación y aprovechamiento ECA en operación</t>
  </si>
  <si>
    <t>1.2.2. Mejoramiento de la calidad de agua en los cuerpos hídricos en estado crítico, ampliando la red de tratamiento de aguas residuales y priorizando el uso de insumos agrícolas ambientalmente sostenibles.</t>
  </si>
  <si>
    <t xml:space="preserve">(CAF) Optimización de infraestructura de abastecimiento, tratamiento, almacenamiento y distribución de agua en el sector rural </t>
  </si>
  <si>
    <t xml:space="preserve">Optimización de la infraestructura de prestacion del sevicio de agua potable en los sectores rural las intervenciones para la optimizacion se realizaran en Bocatomas, el sistema de tratamiento y almacenamiento y captacion de los sistema acueducto para el mejoramiento de la calidad del servicio estas intervenciones se realizaran en almenos 3 sistemas anualmente para un total de 36 sistemas intervenidos al final del Plan de ordenamiento, (las intervenciones comprenderan diseño, construcción de unidades de tratamiento PTAP; Desarenadores, Tanques de almacemiento o sistemas de desinfección) </t>
  </si>
  <si>
    <t>Optimizar infraestructura de los sistemas de acueductos rurales (36)</t>
  </si>
  <si>
    <t>36 sistemas de acueductos rurales intervenidos</t>
  </si>
  <si>
    <t>Implementación de Sistemas de tratamiento de Aguas Residuales Área Rural - Centros poblados localizados Cuenca abastecedora</t>
  </si>
  <si>
    <t>Considerando que la mayoria de los centros poblados del area rural carecen de sistemas de tratamiento de aguas residuales y por ende sus aguas llegan por escorrentía al drenaje natural más cercano y que existen viviendas que descargan directamente al suelo o fuente superficial, se debe contratar los diseños y construcción de las PTAR y colectores para los centros poblados de los corregimientos de Ayacucho (Arenillo, Chontaduro, La Buitrera), Potrerillo, Tienda Nueva que respondan a las características y necesidades de las comunidades</t>
  </si>
  <si>
    <t>Construcción de sistemas de tratamiento y trasporte de agua residual rurales (5 sistemas)</t>
  </si>
  <si>
    <t>sistemas de tratamiento y transporte de agua residual rurales construidos (5 sistemas)</t>
  </si>
  <si>
    <t>Implementación de Sistemas de tratamiento de Aguas Residuales Área Rural - Centros poblados definidos en la UPE y corredores Suburbanos</t>
  </si>
  <si>
    <t>Considerando que la mayoria de los centros poblados del area rural carecen de sistemas de tratamiento de aguas residuales y por ende sus aguas llegan por escorrentía al drenaje natural más cercano y que existen viviendas que descargan directamente al suelo o fuente superficial, se debe contratar los diseños y construcción de las PTAR y colectores para los centros poblados de los corregimientos de Rozo, La Torre, La Acequia, Bolo Alizal, Bolo La Italia y Bolo San isidro, Palmaseca y Matapalo que respondan a las características y necesidades de las comunidades</t>
  </si>
  <si>
    <t>Construcción de sistemas de tratamiento ytrasporte  de agua residual rurales (9 sistemas)</t>
  </si>
  <si>
    <t>sistemas de tratamiento y trasporte de  de agua residual rurales construidos (9 sistemas)</t>
  </si>
  <si>
    <t>Construcción de obras de infraestructura de tratamiento y transporte de agua residual en PSVs rural formulado para el Corregimiento de La Dolores</t>
  </si>
  <si>
    <t>Con los PSMV rurales formulados para el corregimiento de La Dolores, por ende se debera trabajar en la ejecución de las obras definidas en este plan, para el cual se debe contratar los diseños y construcción de las obras correspondientes a colectores de agua residual, PTAR.  
Nota: para las obras definidas para el Corregimiento de La Dolores se debera contar antes o simultáneamente con las obras de mitigación de la amenaza por inundacion.</t>
  </si>
  <si>
    <t>PSMV La Dolores formulado, PTAR con avance en diseños</t>
  </si>
  <si>
    <t>Construcción de sistemas de tratamiento y transporte  de agua residual rurales (1 sistema)</t>
  </si>
  <si>
    <t>Sistemas de tratamiento y transporte de  de agua residual rural construido (1 sistema)</t>
  </si>
  <si>
    <t>Construcción de obras de infraestructura de tratamiento y transporte de agua residual en PSVs rurales formulados</t>
  </si>
  <si>
    <t xml:space="preserve">Considerando que la mayoria del Municipio no cuenta con una adecuada infraestructura para el tratamiento de agua residuales, actualmente cuenta con los PSMV rurales fomulados para los centros poblados de los corregimientos de Amaime, Caucaseco, Palmaseca, Agua Clara, por ende se debera trabajar en la ejecucion de las obras definidas en estos planes, se debe contratar los diseños y construcción de estos cuatro (4) PSMV formulados, las obras corresponde a colectores de agua residual, PTAR.  
</t>
  </si>
  <si>
    <t>PSMV de Amaime, Caucaseco, Palmaseca, Agua Clara, formulados</t>
  </si>
  <si>
    <t>Construcción de sistemas de tratamiento y transporte  de agua residual rurales (4 sistemas)</t>
  </si>
  <si>
    <t>Sistemas de tratamiento y transporte de  de agua residual rurales construidos (4 sistemas)</t>
  </si>
  <si>
    <t>Formular e implementar el Plan de Manejo de vertimiento PSMV rurales</t>
  </si>
  <si>
    <t xml:space="preserve">Formular los Planes de saneamiento y manejo de vertimiento para los centros poblados rurales de importancia estratégica del Municipio (Ayacucho (Arenillo, Chontaduro La Buitrera), Potrerillo, Tienda Nueva, Rozo, La Torre, La Acequia, Bolo Alizal, La Italia y San Isidro, Palmaseca y Matapalo)  </t>
  </si>
  <si>
    <t>Fomulas 9 PSMV rurales</t>
  </si>
  <si>
    <t>PSMV formulados (9)</t>
  </si>
  <si>
    <t>Estudio y construcción de obras complementarias del sistema de alcantarillado y Tratamiento de agua residuales zona de expansión</t>
  </si>
  <si>
    <t xml:space="preserve">Aguas de Palmira/ AcuaOccidente / Desarrollador plan parcial </t>
  </si>
  <si>
    <t>Construcción de obras de extensión y ampliación de la infraestructura de alcantarillado en zona de expansión</t>
  </si>
  <si>
    <t xml:space="preserve"> extensión y ampliación de la infraestructura de alcantarillado en zona de expansión</t>
  </si>
  <si>
    <t>Construcción de alcantarillado Pluvial - ampliación de cobertura</t>
  </si>
  <si>
    <t>Construcción de canales para drenaje de las aguas lluvias (2) cada uno de 5 mil metros lineales</t>
  </si>
  <si>
    <t>Construcción de 5000 ml de alcantarillado pluvial</t>
  </si>
  <si>
    <t>Obras de alcantarillado pluvial construidas</t>
  </si>
  <si>
    <t>Optimización de la red existente de alcantarillado Pluvial</t>
  </si>
  <si>
    <t xml:space="preserve">Diseñar y construir un sistema de drenaje pluvial que pemita al Municipio drenar las agualluvias generadas dentro del perimetro urbano y la zona de expansión, así como reemplazar las redes existentes en concreto   dado que son redes muy antiguas que ya cumplieron su vida util y actualmente generan afectaciones al correcto funcionamiento de la red, se estima que se reemplace almenos 1 km al año,  por lo cual  se requiere iniciar paulatinamente y tener almenos 12 km al final de la vigencia del POT, lo que comprende que se deberá reemplazar la tuberia existente de diametros entre 10 - 24 pulgadas, se requiere ademas excavar, romper el pavimento y rellenar con material. </t>
  </si>
  <si>
    <t>12 km Optimizados de las redes de alcantarillado pluvial existente</t>
  </si>
  <si>
    <t>12 km de alcantarillado pluvial optimizado</t>
  </si>
  <si>
    <t>Diseño y construcción de la red de drenaje pluvial en el corregimiento de La Dolores</t>
  </si>
  <si>
    <t>Diseñar y construir un sistema de drenaje pluvial que pemita al Municipio drenar las agualluvias generadas dentro del corregimiento de La Dolores.</t>
  </si>
  <si>
    <t>8 Km diseñados y construidos del sistema de drenaje pluvial en La Dolores</t>
  </si>
  <si>
    <t>Número de Km construídos del sistema de drenaje pluvial en La Dolores</t>
  </si>
  <si>
    <t>Construcción de redes de alcantarillado sanitario y pluvial Rurales en Centro Poblados loclaizados en la Zona Plana</t>
  </si>
  <si>
    <t>Se requiere garantizar a las comunidades localizadas en los centros poblados de los corregimientos  de la zona plana la prestación de un servicio de transporte y recolección de aguas residuales y aguas lluvias para que estas puedan llegar a los sistemas de tratamiento a construir Los centros poblado Priorizados para estas interveciones conforme al modelo de ordenamiento territorial (Palmaseca, Juanchito, Obando, Guayabal)</t>
  </si>
  <si>
    <t>10000 ml construídos de alcantarillado sanitario y pluvial zona rural</t>
  </si>
  <si>
    <t xml:space="preserve">Número de ML de alcantarillado construido </t>
  </si>
  <si>
    <t>Mejoramiento en la frecuencia de recolección de basuras en el área rural</t>
  </si>
  <si>
    <t>Se requiere garantizar a las comunidades localizadas en los centros poblados y rural disperso  la prestación de un servicio de recolección de basuras de frecuencia 3 veces por semana. El 77% del déficit habitacional tipo cualitativo se concentra en la recolección de basuras (DANE-2020)</t>
  </si>
  <si>
    <t>100% disminución de déficit habitacional tipo cualitativo por recolección de basuras</t>
  </si>
  <si>
    <t>% disminución déficit habitacional tipo cualitativo por recolección de basuras</t>
  </si>
  <si>
    <t>2.1.1. Avanzar en el análisis de los fenómenos amenazantes que tienen incidencia en el territorio de Palmira, proyectando intervenciones resilientes que promuevan la aplicación de estándares de infraestructura verde y sostenible, entendida como aquella infraestructura que integra consideraciones ambientales, sociales, tecnológicas y de ingeniería, con el propósito de evitar, prevenir, mitigar y corregir los potenciales impactos ambientales negativos que genera un proyecto, sean estos directos, indirectos, sinérgicos y acumulativos, generando un balance ambiental neto positivo.</t>
  </si>
  <si>
    <t>Construcción de planta para la transformación y disposición de residuos de construcción y demolición - RCD</t>
  </si>
  <si>
    <t>El municipio requiere de un lugar técnicamente diseñado y que opere  para la adecuada transformación y disposición final controlada de RCD, minimizando y controlando los impactos ambientales y utilizando principios de ingeniería, para la cofinación y aislamiento de dichos residuos</t>
  </si>
  <si>
    <t>Secretaría de Infraestructura, Renovación Urbana y Vivienda</t>
  </si>
  <si>
    <t xml:space="preserve"> 1 planta para la transformación y disposición de residuos de construcción y demolición - RCD construida</t>
  </si>
  <si>
    <t>Número de plantas para la transformación y disposición de residuos de construcción y demolición - RCD construidas</t>
  </si>
  <si>
    <t>Construcción de sistemas de drenaje sostenible SUSD</t>
  </si>
  <si>
    <t>Cuatro (4) Sistemas de drenaje sostenible SUSD construidos</t>
  </si>
  <si>
    <t xml:space="preserve">Número de Sistemas de drenaje sostenible SUSD construidos </t>
  </si>
  <si>
    <t>Diseño y construcción de Sistemas de transporte y tratamiento de Aguas Residuales Área Rural zonas altas del Municpio</t>
  </si>
  <si>
    <t>Se requiere la sectorización de áreas para el transporte, recolección y tratamiento de aguas residuales, para sectores menos concentrados dado que se requieren altenativas para las gestión del saneamiento básico (Combia, Toche, Tenjo; Tablones, Caluce,La Zapata)</t>
  </si>
  <si>
    <t xml:space="preserve"> seis (6) sistemas diseñados y Construidos  de transporte y alcantarillado Rural </t>
  </si>
  <si>
    <t xml:space="preserve">Número sistemas de transporte y alcantarillado Rural construidos </t>
  </si>
  <si>
    <t xml:space="preserve">Implementación de estrategia para el aprovechamiento de residuos sólidos orgánicos </t>
  </si>
  <si>
    <t>Diseño de estrategia para el aprovechamiento de lo residuos sólidos orgánicos (residuos de comida cruda y preparada, y de jardín) de tal manera que puedan ser usados en el marco del proyecto de huertas caseras y huertos colectivos urbanos.</t>
  </si>
  <si>
    <t>Una (1) estrategia para el aprovechamiento de residuos sólidos orgánicos diseñada e implementada</t>
  </si>
  <si>
    <t>Número de estrategias para el aprovechamiento de residuos sólidos orgánicos implementadas</t>
  </si>
  <si>
    <t>Caracterización de residuos sólidos ordinarios generados en el área urbana y rural del municipio de Palmira</t>
  </si>
  <si>
    <t>La caracterización de residuos sólidos ordinarios generados en los sectores residencial, comercial e instucional del área urbana y rural del Municipio, permitirá contar con información actualizada para la planificación y ejecución de proyectos relacionados con la gestión integral y sostenible de Residuos Solidos.</t>
  </si>
  <si>
    <t>Un (1) estudio de caracterización los residuos sólidos ordinarios generados</t>
  </si>
  <si>
    <t>Número de estudios de caracterización realizados</t>
  </si>
  <si>
    <t xml:space="preserve">Caracterización de Residuos de Construcción y Demolición (RCD) generados en el municipio y determinación de la prefactibilidad para su aprovechamiento </t>
  </si>
  <si>
    <t>Caracterización de los residuos de construcción y demolición generados en el municipio, con base en la cual se realizará un estudio de prefactibilidad para su aprovechamiento, determinando las posibilidades para la transformación de estos residuos en ecoproductos. Este estudio permitirá contar con información actualizada para la planificación y ejecución de proyectos relacionados con la gestión integral y sostenible de RCD, como los requerimientos de infraestructuras para su aprovechamiento.</t>
  </si>
  <si>
    <t>Gestores autorizados RCD- CVC</t>
  </si>
  <si>
    <t>Una (1) caracterización de los RCD generados</t>
  </si>
  <si>
    <t>Estudio de factibilidad para la implementación de alternativas de aprovechamiento y tratamiento de residuos sólidos generados en la zona rural del municipio</t>
  </si>
  <si>
    <t>Instituto Municipal para el Desarrollo Social y Económico de Palmira</t>
  </si>
  <si>
    <t>Un (1) estudio de factibilidad para la implementación de una alternativa de tratamiento y valorización de residuos en la zona rural</t>
  </si>
  <si>
    <t>Número de estudios de factibilidad realizados en la Zona Rural</t>
  </si>
  <si>
    <t>4.4. Asegurar y gestionar un modelo territorial equilibrado en términos del recurso hídrico tomando en cuenta las condiciones ambientales, la alta demanda y presiones para usos agrícolas, mineros, industriales y consumo humano; y disminuir de forma progresiva, con un horizonte a 2035, la contaminación del recurso hídrico, así como a resolver las necesidades de cobertura de saneamiento básico para atender a las poblaciones urbanas y rurales.</t>
  </si>
  <si>
    <t>Mejoramiento de infraestructura de servicios públicos en el espacio público mediante la subterranización de las redes de servicios públicos aereas en la zona urbana</t>
  </si>
  <si>
    <t xml:space="preserve">Subterranización de las redes aereas de servicios públicos en la zona urbana del Municipio. Las líneas subterráneas se emplearán en zonas urbanizadas, cuando lo exijan las condiciones arquitectónicas, las normas municipales y en lo concerniente a las acometidas y medición de la energía debe ceñirse a lo determinado para tal fin en las Especificaciones Particulares para Instalaciones de Conexión y Enlace vigente.  </t>
  </si>
  <si>
    <t>Empresas de Servicios Públicos (Energía, Internet, Telefonía).</t>
  </si>
  <si>
    <t>26.278 de ML de redes aereas de servicios públicos subterranizados</t>
  </si>
  <si>
    <t>Metros Lineales de redes aereas de servicios públicos subterraneas</t>
  </si>
  <si>
    <t>Vivienda</t>
  </si>
  <si>
    <t>4.3. Provisión de vivienda digna y segura: Incrementar la oferta de nueva vivienda y promover la cualificación de la ya existente, bajo estándares de accesibilidad, calidad espacial y de seguridad estructural. Buscando suplir el déficit cuantitativo y cualitativo.</t>
  </si>
  <si>
    <t>4.3.1. Mercado de vivienda inclusivo: Generar políticas de desarrollo habitacional orientado a garantizar una mezcla inmobiliaria adecuada entre vivienda VIS, VIP y NO VIS, que responda a las características y necesidades de los habitantes del municipio, lo cual se acompañe de políticas adecuadas de financiación que
permitan el acceso.</t>
  </si>
  <si>
    <t xml:space="preserve">Estructurar e implementar el proceso de reubicación de hogares identificados en áreas en alto riesgo no mitigable </t>
  </si>
  <si>
    <t>Consiste en: censo de viviendas y hogares (caracterización social) al año 2022 por datos DANE se estiman 527 viviendas que ocupan actualmente 30,94 hectáreas en alto riesgo no mitigable de los sectores Piles en la Dolores, Juanchito, Tiendanueva, Puerto Amor (Vereda Los Ceibos del corregimiento Tablones), Gualanday del corregimiento Ayacucho, Barrio Azul del centro Poblado Amaime, Aguaclara y Tenjo. Incluirá estimación del pago de compensaciones para reubicación de familias, Construcción de viviendas nuevas, Trámites catastrales, notariales y registrales, Obras de urbanismo (barrio), Adecuación de terreno en riesgo (Demolición de edificaciones, cercado y señalización de predios reubicados, acciones definidas en la  Resolución 0100 No. 0110-1049 de 2017 expedida por la CVC para la entrega de predios reubicados). Lo anterior permitirá estructurar el proyecto de reubicación diseñando las alternativas que respondan a los hallazgos de la caracterización social de los hogares. 
Nota 1: Debe plantearse durante toda la vigencia del POT porque en el corto plazo deben reubicarse los hogares ya identificados y en el mediano y largo plazo se reubican las familias que habitan predios que en los estudios detallados futuros queden calificados en alto riesgo no mitigable. 
Nota 2: en Amaime se proyectan dos polígonos para reubicación de la población de Barrio Azul. Para el resto de familias a reubicar, se estima que en las áreas vacantes de los centros poblados cercanos en los cuales se logra cubrir esta necesidad</t>
  </si>
  <si>
    <t>Corregimiento Amaime, sector Barrio Azul y El Triunfo: (Río Amaime - Nima) 210 viviendas con estudio OSSO 2022. La Dolores, sector Piles (Río Cauca) 117 viviendas. Tienda Nueva sector (Río Nima)        15 viviendas. Juanchito, sector (Río Cauca)   21 viviendas. Ayacucho, sector Gualanday
(Quebrada La Chiquita) 8 viviendas. Tablones, sector Puerto Amor
(Río Amaime) 10 viviendas, Tenjo 98 viviendas y Aguaclara 48 viviendas.</t>
  </si>
  <si>
    <t>527 viviendas reubicadas por fuera de áreas en alto riesgo no mitigable</t>
  </si>
  <si>
    <t>número de viviendas reubicadas</t>
  </si>
  <si>
    <t>3.3. Regulación de usos del suelo y edificabilidad en suelo urbano: regular los derechos de uso y edificabilidad en el área urbana y de expansión, garantizando espacios públicos y equipamientos suficientes y adecuados para atender a la población local y regional</t>
  </si>
  <si>
    <t>3.3.1. Generación de condiciones normativas que faciliten la consolidación del modelo urbano compacto y el fomento de las relaciones de cercanía entre las áreas residenciales y los equipamientos, bienes y servicios.</t>
  </si>
  <si>
    <t>Construcción de vivienda en sitio propio de hogares en déficit cualitativo en el municipio</t>
  </si>
  <si>
    <t>Se incluye la construcción de viviendas en suelo de propietarios que se encuentren en déficit cualitativo. Corresponde a viviendas qué, de acuerdo al DANE (2020) tienen deficiencias en material de paredes y tipo de vivienda, qué en suma corresponden a 1071 viviendas, total del déficit cualitativo de vivienda para el municipio de 2065 unidades. Se contabiliza sólo la construcción de la unidad de vivienda, pues se asume qué el predio es propiedad del hogar beneficiario.</t>
  </si>
  <si>
    <t xml:space="preserve">1071 subsidios de vivienda otorgados e implementados en obras </t>
  </si>
  <si>
    <t>número de subsidios familiar de vivienda otorgados</t>
  </si>
  <si>
    <t>Incentivar oferta de VIS y VIP derivadas de proyectos de renovación/ revitalización/expansión urbana</t>
  </si>
  <si>
    <t>El déficit habitacional cuantitativo se debe cubrir en 30% VIP y 70% VIS. Se propone atender mediante construcción de vivienda en tratamiento de desarrollo y de renovación (aplicando % de VIP y VIS exigido en planes parciales), así como en los lotes propiedad de los hogares en déficit que la norma permita, el municipio participa con adjudicación de subsidios y en establecer figuras asociativas con sector privado para concretar oferta privada de VIP y VIS</t>
  </si>
  <si>
    <t>2002 hogares sin déficit habitacional vía subsidio familiar</t>
  </si>
  <si>
    <t>número de hogares sin déficit habitacional</t>
  </si>
  <si>
    <t>4.3.2. Implementación de soluciones de vivienda con seguridad estructural y adaptadas a las condiciones que impone el entorno en los lugares donde se esas se implanten</t>
  </si>
  <si>
    <t>Generar oferta de vivienda productiva rural</t>
  </si>
  <si>
    <t>1. Analisis de viabilidad de esquemas de acceso a suelo y apoyo a la demanda vía subsidios. 2. Acompañamiento para modelos productivos agropecuarios con aportes en mano de obra en contraprestación de maquinaria e insumos para la producción.</t>
  </si>
  <si>
    <t xml:space="preserve">100 viviendas productivas  </t>
  </si>
  <si>
    <t>número de viviendas productivas entregadas</t>
  </si>
  <si>
    <t>Diseño e implementación de esquema APP para disminución del déficit cuantitativo de vivienda en un 50%</t>
  </si>
  <si>
    <t>Formulación e implementación de la Asociación Público Privada (APP), en los términos de la Ley 1508 de 2012 o la que la complemente o sustituya, con destino a la ejecución conjunta de las obras de urbanismo requeridas en suelos que desarrollen VIP y VIS, como mecanismo para reducir los costos de producción de vivienda que garanticen su viabilidad financiera</t>
  </si>
  <si>
    <t>50% disminución déficit cuantitativo por generación de oferta VIP y VIS</t>
  </si>
  <si>
    <t>número de VIP y VIS vendidas</t>
  </si>
  <si>
    <t>Subsidios para mejoramiento de vivienda para el 70% de hogares qué se encuentran en déficit cualitativo de vivienda en zona urbana y rural</t>
  </si>
  <si>
    <t>Consiste en: Formulación del programa de adjudicación de subsidios para construcción en sitio propio, Gestión de recursos nacionales y departamentales, Promoción de convocatoria y recepción de documentación de postulados, Calificación de postulados, Realizar la adjudicación de los subsidios por medio de resoluciones de adjudicación para las deficiencias en cocina, piso y hacinamiento mitigable (7162 unidades) sobre el total de hogares en déficit cualitativo (25784 unidades), DANE (2020)</t>
  </si>
  <si>
    <t>5013 hogares con susbisidio de mejoramiento de vivienda</t>
  </si>
  <si>
    <t>Agricultura y Desarrollo Rural Sostenible</t>
  </si>
  <si>
    <t>3. Principio de planeamiento económico: Las decisiones administrativas y estratégicas sobre el desarrollo económico de Palmira deberán orientarse hacia el fortalecimiento de la productividad local y la competitividad, teniendo en cuenta las ventajas diferenciales de Palmira, la oferta de infraestructura de soporte, su vocación agrícola y la oportunidad de consolidarse como polo de innovación, industria y desarrollo de forma integrada con la región.</t>
  </si>
  <si>
    <t>3.1.3. Incentivos territoriales para la transformación y reconversión hacia una producción ambientalmente sostenible</t>
  </si>
  <si>
    <t>Fortalecimiento de la producción agrícola usando las Buenas Prácticas Agrícolas (BPA) y sellos diferenciales por producción limpia</t>
  </si>
  <si>
    <t>1. Promoción de las buenas prácticas agrícolas (BPA), en los siguientes temas: manejo de suelos, manejo de agua, material de propagación, manejo de fertilizantes, nutrición de las plantas, manejo integrado de plagas, manejo productos poscosecha, manejo de residuos y disminución de uso de agroquímicos, al 2030 ejecutar 25 acciones en promoción de las buenas prácticas agrícola para que 10 unidades productivas hayan implementado BPA con apoyo institucional.  La intervención debe evidenciar cambios en sistemas de producción menos contaminantes con incentivos hacia apoyar la concreción de transacciones nacionales e internacionales por parte de las Unidades de Producción Agrícola -UPA-</t>
  </si>
  <si>
    <t xml:space="preserve">Dirección de Gestión del Medio Ambiente </t>
  </si>
  <si>
    <t>25 acciones en promoción de las buenas prácticas agrícola. 
10 unidades productivas que implementan BPA con apoyo institucional.</t>
  </si>
  <si>
    <t>Número de UPA's con Buenas Prácticas Agrícolas implementadas y con transacciones nacionales y/o internacionales</t>
  </si>
  <si>
    <t>Estrategia de producción y consumo agropecuario local</t>
  </si>
  <si>
    <t>Metas al 2030: Diez (10) acciones para la consolidación de canales de comercialización, entre estas circuitos cortos de mercados móviles, ferias, mercados campesinos, en cada uno de los centros poblados, con frecuencia mensual.</t>
  </si>
  <si>
    <t>118 (9 anuales por 12 años de vigencia del POT) acciones para la consolidación de canales de comercialización</t>
  </si>
  <si>
    <t>Número de acciones implementadas para consolidar canales de comercialización</t>
  </si>
  <si>
    <t>Implementar el plan de regularización sanitaria y ambiental de predios pecuarios</t>
  </si>
  <si>
    <t xml:space="preserve">Identificación de Unidades de Producción Agropecuaria -UPA- y acompañamiento técnico y jurídico en la regularización de actividad pecuaria según requisitos del ICA y CVC, y usos del suelo, sobre estos últimos que se identifiquen en áreas no permitidas deberán ser acompañadas por la Secretaría Agropecuaria de Palmira y en articulación con los gremios y entidades de fomentos con recursos y asistencia técnica para la formalización y reconversión de actividades hacia las permitidas en POT. </t>
  </si>
  <si>
    <t>CVC, Dirección de Gestión del Medio Ambiente</t>
  </si>
  <si>
    <t>Un (1) plan de regularización sanitario y ambiental de predios pecuarios implementado</t>
  </si>
  <si>
    <t>Número de planes de regularización sanitarios y ambientales de predios pecuarios implementados</t>
  </si>
  <si>
    <t>6.4.2 Motivar la transición o cambio de los insumos de las actividades económicas dependientes del uso de combustibles fósiles a la descarbonización por medio suministros de bajo costo y fácil acceso.</t>
  </si>
  <si>
    <t>Generar incentivos a través del acompañamiento técnico hacia cultivos agro-energéticos y aprovechamiento de biomasa para la producción de biocombustibles y bioenergía, para aumentar las absorciones de Gases Efecto invernadero -GEI-.</t>
  </si>
  <si>
    <t>40% de las UPA con implementación de aprovechamientos de biomasa</t>
  </si>
  <si>
    <t>Número de UPA's con implementación de aprovechamientos de biomasa con ingresos percibidos por biocombustible o bioenergía</t>
  </si>
  <si>
    <t>Construcción de una planta de beneficio para pequeños y medianos productores rurales</t>
  </si>
  <si>
    <t>Construcción de una planta de beneficio para pequeños y medianos productores rurales (requiere estudios de prefactibilidad)</t>
  </si>
  <si>
    <t>Una (1) planta de beneficio viabilizada y construida</t>
  </si>
  <si>
    <t>Número de plantas de beneficio viabilizadas y construidas</t>
  </si>
  <si>
    <t>Fomentar sistemas de captura y uso de biogás derivado de la biomasa residual de los procesos agropecuarios, para reducir las emisiones de GEI.</t>
  </si>
  <si>
    <t>Acompañamiento técnico y económico para la implementación de sistemas de captura y uso de biogás derivado de la biomasa residual de los procesos agroindustriales, para reducir las emisiones de GEI. A través de la adquisición e implementación de biodigestores, principalmente en en las unidades de producción pecuaria de Barrancas, Bolo Alizal, Tienda Nueva, La Zapata, Aguaclara, Potrerillo, Boyacá, Calucé y los demás donde se encuentren aglomeraciones de granjas con mas de 100 animales. Generar acompañamientos en alianzas con Porkcolombian y Fenavi</t>
  </si>
  <si>
    <t>10 UPA con sistemas de captura y uso de biogás</t>
  </si>
  <si>
    <t>Número de UPA's con sistemas de captura y uso de biogás</t>
  </si>
  <si>
    <t>Construir equipamiento y dotación de Infraestructura para el desarrollo productivo rural</t>
  </si>
  <si>
    <t>se deberá realizar en cuatro fases: 1. Análisis técnico y económico a partir de modelos de productividad total de factores (PFT) para identificar el equipamiento y la infraestructura (maquinaria) que permitirá precios competitivos de productos agro. 2. Prefactibilidad del esquema de adquisición y uso de maquinaria y equipamiento. 3. Validación y ajustes con productores rurales de Palmira. 4. Puesta en marcha de adquisiciones y obras para equipamientos para producción rural</t>
  </si>
  <si>
    <t>Un (1) equipamiento dotado y en funcionamiento (MAQUINARIA)</t>
  </si>
  <si>
    <t>número de equipamientos para el desarrollo productivo rural dotados y en funcionamiento</t>
  </si>
  <si>
    <t>Construcción y dotación del centro de acopio agropecuario para la atención de la producción agropecuaria de Combia, Tenjo y Toche</t>
  </si>
  <si>
    <t>Construcción y dotación del centro de acopio como punto de atención a productores rurales Combia, Tenjo, Toche, requiere compra de predio</t>
  </si>
  <si>
    <t>Cuatro (4) centro de acopio agropecuario</t>
  </si>
  <si>
    <t>número de centros de acopio</t>
  </si>
  <si>
    <t>Acompañamiento técnico para suscribir acuerdos de venta anticipada sobre productos agropecuarios de pequeños y medianos productores rurales</t>
  </si>
  <si>
    <t>Comienza por una caracterización de las UPA. Acompañamiento técnico para el fortalecimiento en temas de asosiatividad rural. Estrategia de producción y consumo agrícola local a través de acuerdos de venta anticipada a la cosecha.</t>
  </si>
  <si>
    <t>4 ruedas de negocios con productores agropecuarios</t>
  </si>
  <si>
    <t>Número de ruedas de negocios con productores agropecuarios</t>
  </si>
  <si>
    <t>Instalación en el Parque Biopacífico de planta de transformación de frutas con tecnología de punta</t>
  </si>
  <si>
    <t>Prefactibillidad, factibilidad e implementación para plantas piloto de transformación de frutas con tecnología de punta (Flash Explosión &amp; Microfiltración Instalaciones acondicionadas para análisis de calidad de frutas y transformación con criterios de calidad) (El valor de la obra se determinará con los estudios de factibilidad)</t>
  </si>
  <si>
    <t>Empresa privada</t>
  </si>
  <si>
    <t>Una (1) planta de transformación de frutas en funcionamiento</t>
  </si>
  <si>
    <t>Número de plantas de transformación de frutas en funcionamiento</t>
  </si>
  <si>
    <t>Realizar un estudio para la puesta en marcha de estrategias y alianzas con la Academia y Parque Biopacífico, para la diversificación de la producción agrícola y economías campesinas</t>
  </si>
  <si>
    <t>Se requiere un estudio de factibilidad jurídica y financiera. Uso de productos rurales de pequeños, medianos productores y economías campesinas para potenciar la producción agroindustrial, así como invitarlos a hacer parte de la alianza estratégica.</t>
  </si>
  <si>
    <t xml:space="preserve">Un (1) estudio de alternativas de diversificación productiva y tecnológica para productores agrícolas </t>
  </si>
  <si>
    <t>número de estudios de alternativas de diversificación productiva y tecnológica para productores agrícolas</t>
  </si>
  <si>
    <t>En articulación con la academia y Parque Biopacífico diseñar metodologías de monitoreo en suelo, clima y planta para el manejo de cultivos de pequeños y medianos productores (Agricultura 4.0)</t>
  </si>
  <si>
    <t>Potenciar la Investigación, desarrollo e innovación (I+D+i), con el fin de implementar sistemas de monitoreo en suelo, clima y planta para identificar tecnologías de producción agrícola eficiente, recursos energéticos y otras oportunidades que favorezcan la generación de innovaciones hacia productores rurales a partir de alianzas en investigación y su implementación en sistemas de producción con el CIAT, FOLU, Academia lideradas por el Parque Biopacífico.</t>
  </si>
  <si>
    <t>XXX Sistemas de monitoreo en suelo, clima y planta implementados con pequeños y medianos productores rurales</t>
  </si>
  <si>
    <t>Número de sistemas de monitoreo en suelo, clima y planta implementados</t>
  </si>
  <si>
    <t>4.4.5. Definición de áreas de almacenamiento, transferencia, aprovechamiento y transformación de los residuos sólidos de acuerdo con su clasificación y conforme a los usos de suelo establecidos en el Municipio.</t>
  </si>
  <si>
    <t>Mejorar la conectividad y acceso a internet y de telecomunicaciones en el área rural como uno de los medios para acercar los productores a consumidores incentivando compra-venta de productos locales vía Agricultura Digital</t>
  </si>
  <si>
    <t>Mejorar la conectividad de y acceso a internet y de telecomunicaciones en el área rural como uno de los medios para acercar los productores a consumidores incentivando compra-venta de productos locales vía Agricultura Digital</t>
  </si>
  <si>
    <t>Dirección de Tecnología, innovación y Ciencia</t>
  </si>
  <si>
    <t xml:space="preserve">200 productores rurales con acceso a internet y plataforma de venta de productos agro </t>
  </si>
  <si>
    <t>Número de productores rurales con acceso a internet y plataforma de venta de productos agro</t>
  </si>
  <si>
    <t>Fortalecer la capacidad de adaptación del sector agrícola frente al cambio climático "Agricultura en conservación"</t>
  </si>
  <si>
    <t>Caracterizar 100 unidades de producción agropecuaria -UPA- para identificar sistemas de producción por unidad en zonas rurales, implementarTreinta (30) acciones de prácticas agroecológicas para la conservación del suelo, una por cada UPA, estas acciones deben permitir establecer el uso permanente y eficiente de sistemas agrarios sostenible con disminución del uso de agroquímicos (acuerdo 053 de 2014 emanado por el Concejo Municipal de Palmira Artículos 24 a 27)</t>
  </si>
  <si>
    <t>Treinta (30) acciones implementadas de prácticas agroecológicas para la conservación del suelo y treinta (30) UPA con producción sostenible en el largo plazo</t>
  </si>
  <si>
    <t>Número de acciones implementadas en prácticas agroecológicas</t>
  </si>
  <si>
    <t>Fortalecer a los pequeños y medianos productores en procesos agroindustriales para todas las cadenas productivas.</t>
  </si>
  <si>
    <t>Desarrollo de la estrategia de combinar producción de subsistencia con producción dirigida a generar renta monetaria, con base en productos de creciente demanda en todas las cadenas productivas.</t>
  </si>
  <si>
    <t>8 Cadenas productivas de productores con aplicación de sistemas productivos</t>
  </si>
  <si>
    <t>Número de cadenas productivas de productores con aplicación de sistemas productivos</t>
  </si>
  <si>
    <t>3.1.4. Evitar la expansión de la frontera agrícola del municipio controlando la aparición de usos urbanos sobre el territorio rural.</t>
  </si>
  <si>
    <t>Fortalecimiento del sistema de seguridad alimentaria de Palmira</t>
  </si>
  <si>
    <t>Fortalecimiento del sistema de seguridad alimentaria de Palmira a partir de huertas, comedores comunitarios, autoproducción y cultivos de subsistencia.</t>
  </si>
  <si>
    <t>10 número de acuerdos de venta anticipada suscritos</t>
  </si>
  <si>
    <t>número de acuerdos de venta anticipada suscritos</t>
  </si>
  <si>
    <t>Reconversión de sistemas productivos no permitidos en Estructura Ecológica Principal</t>
  </si>
  <si>
    <t>Reconversión de sistemas productivos no permitidos en EEP hacia los de menor impacto como turismo de naturaleza, entre otros autorizados por la autoridad ambiental y POT, además de asistencia técnica especializada para la reconversión productiva e implementación tecnológica a nivel agroecológico priorizando las áreas de Combia, Tenjo y Toche, por el mayor conflicto de usos.</t>
  </si>
  <si>
    <t>Número de hectáreas con actividades de  reconversión implementadas</t>
  </si>
  <si>
    <t>Implementación de sistemas agropecuarios, agroforestales y silvopastoriles sostenibles en la Reserva Forestal nacional de Amaime</t>
  </si>
  <si>
    <t>Implementación en el 100% de las Unidades de Producción Agropecuaria (UPA) en la reserva forestal Nacional de Amaime declarada en el año 1938, sistemas agropecuarios, agroforestales y silvopastoriles sostenibles. Por lo tanto es necesario previamente un censo de estas unidades de producción que identifique cantidad de UPA y principales insumos requeridos para implementación de los sistemas sostenibles.</t>
  </si>
  <si>
    <t>100% de UPA en Reserva Forestal Nacional de Amaime con asistencia técnica para sistemas de producción sostenibles</t>
  </si>
  <si>
    <t>número de UPA en RFN Amaime asistidos</t>
  </si>
  <si>
    <t>Diseñar una estrategia para la promoción de transferencia de tecnologías alternativas vinculadas a los sistemas productivos agropecuarios</t>
  </si>
  <si>
    <t>Acciones para promover en los sistemas productivos agropecuarios la transferencia tecnológica y uso de energía alternativa, la disminución de las quemas, un menor gasto energético en el laboreo del suelo, así como fomentar acciones de reforestación y protección de coberturas naturales aledañas a las zonas de producción</t>
  </si>
  <si>
    <t>10 UPA con disminución de quemas y uso de energías alternativas</t>
  </si>
  <si>
    <t>Número de UPA con disminución de quemas y uso de energías alternativas</t>
  </si>
  <si>
    <t>Movillidad</t>
  </si>
  <si>
    <t>4.1.1. Ejecución de infraestructuras de escala nacional, regional, municipal que articulen las áreas urbanas y rurales ofreciendo alternativas de movilidad sostenible y que soporten las actividades económicas del municipio, permitiendo su integración regional a sistemas de transporte eficientes e intermodales con nodos debidamente identificados.</t>
  </si>
  <si>
    <t xml:space="preserve">(CAF) Implementar el Sistema Estratégico de Transporte Público Palmira -SETP- </t>
  </si>
  <si>
    <t xml:space="preserve">Gestión ante Gobierno Nacional y Departamental para la implementación del Sistema Estratégico de Transporte Público Palmira -SETP-  en el marco del Plan Plurianual de Inversiones de Ley del Plan Nacional de Desarrollo PND 2022-2026.
Incluyendo los estudios, diseños y obras para la conexión de la zona alta con la zona plana a traves del sistema de cable aéreo, en el marco igualmente del Decreto 1155 de 2020 a través del cual se reglamenta el Art. 264 de la Ley 1955 de 2019 (Plan Nacional de Desarrollo 2018-2022) para “Proyectos Turísticos Especiales de Gran Escala (PTE): Son aquellas iniciativas que integran los atractivos turísticos presentes en un determinado territorio, bien sean del orden cultural, natural, geográfico, ambiental o social con las posibilidades técnicas, jurídicas, financieras y administrativas que permitan su desarrollo y explotación económica, generando cambios positivos y significativos para la zona seleccionada en materia de crecimiento económico, generación de empleo, demanda de bienes y servicios e incremento de valor agregado, por lo cual son propuestas de alta importancia estratégica para el desarrollo o mejoramiento del potencial turístico del país”. (Art. 1, Dec. 1155/2020, modificatorio del Dec. 1074 de 2015, Art. 2.2.4.10.1.2., Num. 4). </t>
  </si>
  <si>
    <t xml:space="preserve">Secretaría de Infraestructura, Renovación Urbana y Vivienda, </t>
  </si>
  <si>
    <t>Sistema Estratégico de Transporte Público SETP Palmira en operación</t>
  </si>
  <si>
    <t>Sistema Estratégico de Transporte Público Palmira -SETP- en operación</t>
  </si>
  <si>
    <t xml:space="preserve">Gestionar ante el Gobierno Nacional la Construcción de la Pista 2 del Aeropuerto Alfonso Bonilla Aragón </t>
  </si>
  <si>
    <t>Conforme al documento del plan maestro aeroportuario de diciembre 2019, el Gobierno Nacional tiene proyectada la construcción  de la Pista #2 del Aeropuerto Alfonso Bonilla Aragón sobre el cual el Municipio de Palmira señala en el POT la reserva de suelo colindante con el Aeropuerto. Este plan maestro señala fase I de 2020 a 2024: construcción de la nueva torre de control, entre otras. Fase II de 2025-2029: ampliaciones necesarias en el terminal doméstico, en el terminal de carga así como las infraestructuras asociadas a estos edificios. Fase III de 2030 a 2039 puesta en servicio del nuevo muelle nacional y flexible además de la generación de la nueva plataforma de aviación general que complementará la existente utilizada preferentemente para tránsitos y periodos de inspección con interacción con la zona del terminal. Fase IV de 2040 a 2049: evaluación de la solución de enganche de puentes de embarque con la nueva zona y salas de embarque frente al terminal nacional además de la ampliación
hacia el costado occidental donde los desarrollos propuestos deberán definirse con mayor grado de detalle en posteriores fases de implementación, desarrollo, ejecución y puesta en servicio a la vez que la coordinación para la compatibilidad con la operación normal del aeropuerto.</t>
  </si>
  <si>
    <t>Plan Maestro Aeroportuario 2019: La previsión a largo horizonte para SKCL prevé que su tráfico de pasajeros aumente de 4,9M registrados en
2018 hasta 7,1M en 2024 y pronostica alcanzar 15,0M en 2049 equivaliendo a una tasa media de crecimiento
del 3,7% durante los próximos 30 años. Se prevé un crecimiento medio de pasajeros internacionales del 3.2%
frente al 3.8% del tráfico doméstico. El pronóstico de operaciones para SKCL muestra una evolución de 52.513 en 2018 hasta 59.550 vuelos en 2024
y alcancen los 102.190 movimientos en 30 años representando un crecimiento medio del 2,2%. La tasa de
crecimiento de los movimientos domésticos se sitúa en 2,2% mientras que para el segmento internacional en
2,3%.</t>
  </si>
  <si>
    <t xml:space="preserve">Segunda pista del Aeropuerto Alfonso Bonilla Aragón en operación </t>
  </si>
  <si>
    <t>(CAF) Construcción y operación de las dos terminales que conformarán el Centro Intermodal de Transporte CIT (Terminales de Transporte)</t>
  </si>
  <si>
    <t xml:space="preserve"> Integrar las infraestructuras de transporte de carácter nacional regional e intermunicipal en un modelo intermodal. compuesto por nodos de equipamientos, equipamiento multisectoriales y equpamientos mixtos que se unen a la Estación Intermodal Sur. Este consolida a su vez un espacio público de escala urbana al contar con el eje de la vía férrea, así como nuevos espacios de encuentro en el marco del desarrollo del corazón.</t>
  </si>
  <si>
    <t>2 terminales construidas y en operación</t>
  </si>
  <si>
    <t>número de terminales construidas</t>
  </si>
  <si>
    <t>Mejoramiento de infraestructura de puentes en el área rural</t>
  </si>
  <si>
    <t>Intervención a puentes peatonales en 31 corregimientos, barandas, estructura, señalización vial+turística</t>
  </si>
  <si>
    <t>31 corregimientos con mejoramientos en infraestructura de puentes</t>
  </si>
  <si>
    <t xml:space="preserve">número de corregimientos con mejoramientos a infraestructura de puentes por corregimiento </t>
  </si>
  <si>
    <t>Gestión ante Ministerio de Transporte e INVÍAS para la pacificación del actual tráfico vial de acceso a Los Bolos.</t>
  </si>
  <si>
    <t>Cambio de jerarquía vial con ANI de via nacional a vía local para que el municipio pueda intervenirla con semaforización, sustituyendola con vía paralela ya existente. implementación de dispositivos de control y pacificación del tráfico como reductores de velocidad, pompeyanos, semáforos, demarcación, señalización vial, previa gestión para ajustar jerarquización vial dada la vía paralela de conexión regional con Candelaria.</t>
  </si>
  <si>
    <t>Ministerio de Transporte e INVIAS, Gobernación del Valle</t>
  </si>
  <si>
    <t>1,6 kilómetros pacificados</t>
  </si>
  <si>
    <t>Kilómetros de vías pacificados</t>
  </si>
  <si>
    <t>Realizar obras de pacificación vial comercial en el corregimiento de Rozo</t>
  </si>
  <si>
    <t># km pacificados ejecutados</t>
  </si>
  <si>
    <t>Gestión para la implementación del Tren de Cercanías Valle - Tramo Cali-Palmira</t>
  </si>
  <si>
    <t xml:space="preserve">1. Estudios de prefactibilidad - Factibilidad y Diseños definitivos trazado corredor de carga alterno,  2. Diseñar las conectividades férreas o apartados férreos desde el corredor principal y la zona empresarial y urbana de Palmira. </t>
  </si>
  <si>
    <t>Gobernación del Valle del Cauca, Alcaldía de Cali, Alcaldía de Jamundí, Alcaldía de Yumbo, Alcaldía de Palmira, ART, Gobierno Nacional</t>
  </si>
  <si>
    <t>22,4 kilómetros construidos e implementados del Tren de Cercanías del Valle, tramo Palmira</t>
  </si>
  <si>
    <t>Kilómetros del Tren de Cercanías del Valle construidos e implementados</t>
  </si>
  <si>
    <t xml:space="preserve">Integración del Corredor Férreo de Carga que incluya la conexión de los tramos Palmira - Los Bolos - Pradera y Palmira-El Cerrito-Vijes-Buenaventura, a partir de los resultados del estudio de factibilidad a cargo de INVIAS </t>
  </si>
  <si>
    <t>1. Estudios de prefactibilidad - Factibilidad y Diseños definitivos trazado corredor de carga alterno, identificación de centros logísticos con conectividad férrea para diversificar los modos de transporte alternativos para el transporte de carga, para el abastecimiento urbano y los volúmenes de carga de exportación. 2. Gestionar ante el gobierno nacional los estudios de factibilidad de la línea alterna férrea de carga que permita la operación eficiente de los productos de importación exportación con el puerto de Buenaventura y el centro del País, la zona empresarial dePalmira y del Valle del Cauca. 3. Gestionar proyectos público/Privados para incentivar el uso del modo férreo para el transporte de carga. 4. Diseñar las conectividades férreas o apartados férreos desde el corredor principal de carga y la zona empresarial de Palmira.   5. Gestionar estudios de factibilidad para las conectividades intermodales entre el corredor férreo y el corredor fluvial para el trasnporte de mercancías de largo aliento.</t>
  </si>
  <si>
    <t>12 kilómetros de corredor férreo integrado</t>
  </si>
  <si>
    <t>kilómetros de corredor férreo</t>
  </si>
  <si>
    <t>Construcción y rehabilitación del carreteable vía Caucaseco-Los Bolos (vía terciaria)</t>
  </si>
  <si>
    <t>15,7 kilómetros construidos y rehabilitados</t>
  </si>
  <si>
    <t>kilómetros de vía construidos y rehabilitados</t>
  </si>
  <si>
    <t>Gestionar intervención vía Palmira-Rozo (vía secundaria)</t>
  </si>
  <si>
    <t>Diseños y Construcción de calzadas de servicio (2 carriles en cada sentido) que incluyan, andenes, paraderos y obras de drenaje. Gestionar la Construcción de calzadas de servicios por obligaciones urbanísticas.</t>
  </si>
  <si>
    <t xml:space="preserve">Gobernación del Valle del Cauca </t>
  </si>
  <si>
    <t>11,5 kilómetros de vía rehabilitados</t>
  </si>
  <si>
    <t>Realizar un estudio de Conectividad Mulaló Cordillera Central</t>
  </si>
  <si>
    <t>Gobernación del Valle del Cauca,  Alcaldía de Palmira, ART, Gobierno Nacional</t>
  </si>
  <si>
    <t>3 pasos alternos diseñados</t>
  </si>
  <si>
    <t>número de pasos alternos diseñados</t>
  </si>
  <si>
    <t>Realizar la gestión y acompañamiento técnico para la rehabilitación y adecuación de vías de orden Nacional</t>
  </si>
  <si>
    <t>Mejoramiento Ampliación de 9,68 kilometros, ejes nacionales que atraviesan el casco urbano, calle 42, carrera 1era, carrera 28, para complementar su ancho vial y adecuar andenes y ciclo-rutas. Estudios de Prefactibilidad, factibilidad y diseños definitivos. Construcción, señalización, demarcación, mantenimiento. Con la intervención de las intersecciones Versalles, Parque del Azúcar, salida Palmira Pradera. El valor de las obras depende de los resultados de los estudios y diseños definitivos.</t>
  </si>
  <si>
    <t>Agencia Nacional de Infraestructura</t>
  </si>
  <si>
    <t>Un (1) estudio y diseño para la reahabilitación de las intersecciones priorizadas</t>
  </si>
  <si>
    <t>Número de estudios y diseños para la reahabilitación de las intersecciones priorizadas</t>
  </si>
  <si>
    <t>Realizar la intervención para la rehabilitación y adecuación de vías de orden Nacional</t>
  </si>
  <si>
    <t>Mejoramiento Ampliación de 9,68 kilometros, ejes nacionales que atraviesan el casco urbano, calle 42, carrera 1era, carrera 28, para complementar su ancho vial y adecuar andenes y ciclo-rutas. Con la intervención de las intersecciones Versalles (Calle 42 con Carrera 28), Parque del Azúcar (Calle 42 con Carrera 35), salida Palmira Pradera. El valor de las obras depende de los resultados de los estudios y diseños definitivos.</t>
  </si>
  <si>
    <t>9,82 Km de intersecciones con vías nacionales intervenidos</t>
  </si>
  <si>
    <t>Km de intersecciones con vías nacionales intervenidos</t>
  </si>
  <si>
    <t>Realizar el inventario, actualización y legalización de la red vialterciaria urbana y rural del Municipio</t>
  </si>
  <si>
    <t>El desconocimiento de la red vial está generada por los bajos niveles de precisión en la información y por la desactualización del inventario vial municipal, sobre todo en las zonas rurales. En relación con los bajos niveles de precisión, la cuantificación actual de las longitudes de la red terciaria presenta datos desactualizados con debilidades en la información sobre su caracterización física, funcional y legal que se traduce en falta de insumos necesarios para la toma de decisiones para su debida intervención. Por lo cual el proyecto tiene como objetivo realizar el inventario de la red vial municipal, priorizando la zona rural, para su debida caracterización y determinar el estatus legal de las vías así como realizar los procesos de incorporación y recepción de las mismas como espacio público.</t>
  </si>
  <si>
    <t>81 Km adicionales de vías terciarias inventariadas y actualizadas</t>
  </si>
  <si>
    <t>Km adicionales de vías terciarias inventariadas y actualizadas</t>
  </si>
  <si>
    <t>Gestión y acompañamiento técnico para la construcción de la intersección Parque del Azúcar</t>
  </si>
  <si>
    <t>Construcción del mejoramiento de la intersección de la Calle 42 con Carrera 35. Estudios de Prefactibilidad, factibilidad y diseños definitivos. Construcción, señalización, demarcación, mantenimiento.</t>
  </si>
  <si>
    <t xml:space="preserve">Una Intersección construida </t>
  </si>
  <si>
    <t>número de intersecciones construidas</t>
  </si>
  <si>
    <t>Gestión y acompañamiento técnico para la construcción de intersección a desnivel de la Glorieta Versalles</t>
  </si>
  <si>
    <t>Construcción del mejoramiento de la intersección de la Calle 42 con Carrera 28, Glorieta Versalles a nivel, hundimiento de las Calzadas principales. Estudios de Prefactibilidad, factibilidad y diseños definitivos. Construcción, señalización, demarcación, mantenimiento.</t>
  </si>
  <si>
    <t>Estudio y Construcción intersecciones de consolidación Anillo Vial Interno localizados en las calles 4, 10, 16, 47, en las carreras 19, 24, 33A, 34 y 35 (requiere compra de predios)</t>
  </si>
  <si>
    <t>15,56 kilómetros de intervención con anillo vial interno</t>
  </si>
  <si>
    <t>kilómetros de intervención con anillo vial interno</t>
  </si>
  <si>
    <t>(CAF) Estudio y construcción intersecciones de consolidación Anillo Vial Externo localizados en las calles 4, 10, 65, carrera 47, carrera 1 hacia la salida a Tienda Nueva</t>
  </si>
  <si>
    <t>17,68 kilómetros de intervención con anillo externo</t>
  </si>
  <si>
    <t>kilometros viales nuevos en área urbana</t>
  </si>
  <si>
    <t>Consolidación de ejes Viales Colectores Casco Urbano</t>
  </si>
  <si>
    <t>Construcción, adecuación, ampliación de vías secundarias que incluyen calzada vehicular bidireccional, andenes, Paraderos de buses, obras de drenaje, y estructurales.</t>
  </si>
  <si>
    <t xml:space="preserve">#KM de ejes viales y colectores consolidados </t>
  </si>
  <si>
    <t>kilometros de ejes viales colectores en casco urbano consolidadas / total kilometros de ejes viales colectores en casco urbano</t>
  </si>
  <si>
    <t>Construcción vías paisajísticas casco urbano a lo largo del corredor del río Palmira y Zanjones Mirriñao, Zamorano y Romero</t>
  </si>
  <si>
    <t>Estudios de prefactibilidad y factibilidad para la redistribución vial (Construcción), demarcación, señalización, adecuación de corredores peatonales en las vías denominadas "Paisajísticas" en la Zona Urbana.</t>
  </si>
  <si>
    <t>12,56 kilómetros de vías paisajísticas construidas</t>
  </si>
  <si>
    <t>kilometros de vías paisajísticas construidas  / total de kilometros de vías paisajísticas en área urbana</t>
  </si>
  <si>
    <t>6.1.2. Implementar medios de transporte de pasajeros con energías limpias y fomentar la movilidad sostenible y baja en carbono.</t>
  </si>
  <si>
    <t>Construcción de la red de ciclorrutas en el casco urbano</t>
  </si>
  <si>
    <t>Estudios, Diseños, Construcción de la red de ciclorutas en el casco urbano. Estudios de Prefactibilidad, factibilidad y diseños definitivos. Construcción, señalización, demarcación, mantenimiento, adecuación de ciclo-parqueaderos, estaciones de bicicletas públicas, Estaciones para el Ciclista.</t>
  </si>
  <si>
    <t xml:space="preserve"> 15,0715 kilómetros de la red de ciclorutas en casco urbano construidas</t>
  </si>
  <si>
    <t xml:space="preserve">kilometros de ciclorutas construidas en casco urbano/ total de kilometros de ciclorutas en casco urbano requeridas para construir </t>
  </si>
  <si>
    <t>Mejoramiento de la red de ciclorrutas en casco urbano</t>
  </si>
  <si>
    <t>Estudios, Diseño y Mejoramiento/Rehabilitación de la red de ciclorutas existente dentro del casco urbano</t>
  </si>
  <si>
    <t>42,4 kilómetros de mejoramientos de cicloinfraestructura urbana</t>
  </si>
  <si>
    <t xml:space="preserve">kilometros de ciclorutas mejoradas en casco urbano/ total de kilometros de ciclorutas en casco urbana requeridas en mejoramiento </t>
  </si>
  <si>
    <t>Ampliación cobertura del Sistema de Bicicletas Públicas y modos alternativos de micro-movilidad</t>
  </si>
  <si>
    <t>Diseño, estudios definitivos, construcción de ciclo-parqueaderos, estaciones de bicicletas públicas, estaciones para el ciclista.</t>
  </si>
  <si>
    <t>50 estaciones de bicicletas públicas</t>
  </si>
  <si>
    <t>número de estaciones de bicicletas públicas construidas</t>
  </si>
  <si>
    <t>Intervención ejes de Transporte Público en el casco urbano en las carreras 19, 28, 29, 35 y en las calles 29, 31, 33, 36, 38</t>
  </si>
  <si>
    <t>Estudios, Diseños (S. Tránsito) Construcción de la red de corredores exclusivos de Transporte Público (S. Infraestructura)</t>
  </si>
  <si>
    <t>número de intervenciones en ejes de transporte público / total de intervenciones planificadas en ejes de transporte público casco urbano</t>
  </si>
  <si>
    <t xml:space="preserve">6.2.2. Incrementar coberturas vegetales en las áreas urbanizadas para mejorar el confort térmico de la zona urbana de Palmira </t>
  </si>
  <si>
    <t>Mejoramiento y ampliación de andenes en el casco urbano en zona centro</t>
  </si>
  <si>
    <t>Mejoramiento y ampliación de andenes en el casco urbano del municipio de Palmira para regularización de anchos mínimos, continuidad en la sección transversal y adecuación de zona blanda</t>
  </si>
  <si>
    <t>número de mejoramientos y ampliación de andenes en el casco urbano zona centro / total de mejoramientos por tramos viales requeridos casco urbano zona centro</t>
  </si>
  <si>
    <t>Intervención ejes peatonales en el casco urbano: prolongación de la Calle 30</t>
  </si>
  <si>
    <t>Estudios, Diseño y Construcción de ejes peatonales local de los barrios del perímetro Urbano.</t>
  </si>
  <si>
    <t># km prolongación de la calle 30 ejecutada</t>
  </si>
  <si>
    <t xml:space="preserve">Número de Km en prolongación de la calle 30 </t>
  </si>
  <si>
    <t>(CAF) Diseño y construcción de Ciclorrutas en ejes rurales inter-veredales</t>
  </si>
  <si>
    <t>Estudios, Diseños, Construcción de la red de ciclorutas rural interveredal</t>
  </si>
  <si>
    <t>99,258 kilómetros de cicloinfraestructura rural interveredal</t>
  </si>
  <si>
    <t xml:space="preserve">kilómetros de la red de ciclo-rutas en ejes rurales inter-veredales </t>
  </si>
  <si>
    <t>(CAF) Diseño y construcción de ciclorruta en ejes viales rurales principales</t>
  </si>
  <si>
    <t>Estudios, Diseños, Construcción de la red de ciclorutas rural principal</t>
  </si>
  <si>
    <t>91,786 kilómetros de cicloinfraestructura rural principal</t>
  </si>
  <si>
    <t>Kilómetros de la red de ciclo-rutas en ejes viales rurales principales</t>
  </si>
  <si>
    <t>Adecuación de ciclorruta en zona rural y senderos peatonales</t>
  </si>
  <si>
    <t>Estudios, Diseños, Adecuación/Mantenimiento de la red de senderos peatonales</t>
  </si>
  <si>
    <t>Número de estudios y porcenjaje de avance en adecuaciones en red de ciclorutas zona rural y senderos peatonales</t>
  </si>
  <si>
    <t>Construcción de la malla vial zona rural - Principal</t>
  </si>
  <si>
    <t>Estudios, Diseños, Construcción de la Malla vial Rural Terciaria, principal</t>
  </si>
  <si>
    <t>porcentaje de avance en construcción de la malla vial zona rural  principal</t>
  </si>
  <si>
    <t>Mejoramiento y mantenimiento malla vial zona rural - Principal</t>
  </si>
  <si>
    <t>porcentaje de avance en mantenimiento de la malla vial zona rural  principal</t>
  </si>
  <si>
    <t>Mejoramiento y mantenimiento malla vial zona rural - Interveredal</t>
  </si>
  <si>
    <t>porcentaje de avance en mantenimiento de la malla vial zona rural  interveredal</t>
  </si>
  <si>
    <t>Construcción malla vial zona rural- interveredal</t>
  </si>
  <si>
    <t>porcentaje de avance en construcción de la malla vial zona rural  interveredal</t>
  </si>
  <si>
    <t>Construcción de malla vial Centros Poblados Local</t>
  </si>
  <si>
    <t>kilometros construidos de malla vial centros poblados / total kilometros malla vial centros poblados</t>
  </si>
  <si>
    <t>Mejoramiento y mantenimiento vial para centros poblados</t>
  </si>
  <si>
    <t>kilometros de vía mejorada en centros poblados/ total kilometros malla vial centros poblados</t>
  </si>
  <si>
    <t>Elaboración del Plan de Movilidad Sostenible y Seguro</t>
  </si>
  <si>
    <t>Deberá: determinar objetivos y metas de movilidad sostenible, articulados con el presente POT, cuyo total cumplimiento deberá garantizarse mediante la formulación y ejecución de estrategias, programas y proyectos para complementar el subsistema de transporte, sus componentes que promuevan la movilidad sostenible en el Municipio. Considerar las siguientes estrategias para mejorar la movilidad de Palmira: a) Priorizar el transporte público de pasajeros, como el Tren de Cercanías y un sistema de transporte urbano integrado. b) Propender por los sistemas intermodales donde haya integración de los diferentes modos de transporte. c) En las zonas donde no es posible la circulación de vías en doble sentido, establecer el funcionamiento de pares viales en la zona centro de la ciudad en particular la que se enmarca entre las Calles 23 y 35 y sobre las carreras 22 y 33; en esta zona se propende por la movilidad en modos activos y la restricción de la movilidad vehicular. d) Descentralizar la circulación de vehículos pesados en la malla vial local ya que esos perfiles viales no contemplan esa posibilidad. e) Implementar medidas de tráfico calmado tanto en sentido norte – sur verticales como este - oeste para garantizar la circulación prioritaria de vehículos no motorizados y peatones. f) Aumentar de forma significativa los corredores de ciclo-infraestructura, estaciones públicas, bici-parqueaderos y centros de atención al ciclista. g) Mejoramiento de la Malla Vial rural para mejorar la productividad agrícola de pequeña escala en cuanto se disminuyan los tiempos y costos de viaje. h) Modernizar los dispositivos control y regulación del tránsito, así como implementar políticas de organización de los estacionamientos.</t>
  </si>
  <si>
    <t>1 Plan de movilidad formulado y adoptado</t>
  </si>
  <si>
    <t>1 Plan de movilidad sostenible formulado y adoptado</t>
  </si>
  <si>
    <t>Realizar los avalúos para la adquisición de los predios afectados como reservas viales de acuerdo a los lineamientos del POT</t>
  </si>
  <si>
    <t>Realización de avalúos comerciales tendientes a la adquisición de los predios afectados como reservas viales, necesarios para la conformación de los perfiles viales de acuerdo a los lineamientos del POT en la zona urbana del municipio de Palmira.</t>
  </si>
  <si>
    <t>Un (1) avalúo comercial de los predios que fueron afectados como reservas viales según el POT</t>
  </si>
  <si>
    <t>Número de estudios valuatorios comerciales a predios que fueron afectados como reservas viales según el POT</t>
  </si>
  <si>
    <t>Adquisición de los predios afectados como reservas viales de acuerdo a los lineamientos del POT</t>
  </si>
  <si>
    <t>Realizar la adquisición de los predios afectados como reservas viales, necesarios para la conformación de los perfiles viales de acuerdo a los lineamientos del POT en la zona urbana del municipio de Palmira.  El valor de compra por M2 lo determinarán los avalúos que se contraten para tal fin.</t>
  </si>
  <si>
    <t># M2 adquiridos de predios que fueron afectados como reservas viales según el POT</t>
  </si>
  <si>
    <t>Número de M2 adquiridos de predios que fueron afectados como reservas viales según el POT</t>
  </si>
  <si>
    <t>Gestión y Financiación de la inversión territorial</t>
  </si>
  <si>
    <t>5.2. Fortalecer los sistemas de información para la consulta y seguimiento del plan de ordenamiento territorial y de los proyectos que permitirán la consolidación del modelo territorial planteado</t>
  </si>
  <si>
    <t>5.2.1. Modernización de un expediente territorial que contenga información actualizada sobre el avance de las acciones y actuaciones del municipio de Palmira a partir de indicadores cuantificables.</t>
  </si>
  <si>
    <t>Desarrollo de aplicativo en página web de la Alcaldía para consulta interactiva de los indicadores de avance del POT</t>
  </si>
  <si>
    <t>Desarrollo a nivel de software para consulta interactiva de los indicadores de producto y de resultados del POT que permita su actualización periódica a través de archivos excel y de facil acceso por parte de la ciudadanía</t>
  </si>
  <si>
    <t>Secretaria de Planeación</t>
  </si>
  <si>
    <t>1 aplicativo de consulta interactiva de los indicadores de avance del POT</t>
  </si>
  <si>
    <t>número de aplicativos para seguimiento y evaluación del POT</t>
  </si>
  <si>
    <t>Desarrollo de aplicativo en página web de la Alcaldía para la facilitación y racionalización de trámites asociados con la cadena de urbanismo y construcción - Ventanilla Única para la Construcción en Palmira (VUCP).</t>
  </si>
  <si>
    <t>Desarrollo a nivel de software parala facilitación y racionalización de los trámites urbanísticos asociados con la cadena de urbanismo y construcción que permita: 1. La radicación de codumentos y solicitudes de las licencias de intervención y ocupación del espacio público y autorización de instación de infraestructura de telecomunicaciones. 2. Generación de parámetros en relación con la expedición de demarcación de niveles. 3. APP Movil que permita a los funcionarios encargados del control urbano la verificación inmediata de los usos asignados al inmueble. 4. Interconectividad con el trámite de licenciamiento en las curadurías urbanas del municipio.</t>
  </si>
  <si>
    <t>1 aplicativo de la Ventanilla Única para la Construcción en Palmira (VUCP).</t>
  </si>
  <si>
    <t>número de aplicativos implementados para la Ventanilla Única para la Construcción en Palmira (VUCP).</t>
  </si>
  <si>
    <t>5.2.2. Rendición de cuentas periódicas del cumplimiento del Plan de Ordenamiento Territorial, acorde con lo establecido en la legislación vigente.</t>
  </si>
  <si>
    <t>Publicar y sustentar el informe de seguimiento y evaluación del POT con frecuencia anual</t>
  </si>
  <si>
    <t>a través de la presentación al Consejo Territorial de Planificación, ciudadanía en general, por parte de la Secretaría de Planeación con una frecuencia anual durante la vigencia del POT</t>
  </si>
  <si>
    <t>1 publicación y sustentación anual del informe de seguimiento y evaluación del POT</t>
  </si>
  <si>
    <t>número de publicaciones del informe de seguimiento y evaluación del POT</t>
  </si>
  <si>
    <t>5.2.3. Implementación de mecanismos de participación ciudadana en la ejecución del Plan de Ordenamiento Territorial.</t>
  </si>
  <si>
    <t xml:space="preserve">Presentar ante la academia y empresarios el avance en indicadores del modelo de ocupación del POT </t>
  </si>
  <si>
    <t>Presentación con frecuencia anual en términos de indicadores de avance de cumplimiento del modelo de ciudad propuesto</t>
  </si>
  <si>
    <t>1 publicación y sustentación anual de los indicadores del modelo de ocupación del POT</t>
  </si>
  <si>
    <t>5.1.1. Formalización de acuerdos territoriales intermunicipales.</t>
  </si>
  <si>
    <t xml:space="preserve">Estructuración financiera, técnica y jurídica del cobro por valorización </t>
  </si>
  <si>
    <t>Deberá: 1. Identificar las obras susceptibles a ser financiadas por el instrumento, 2. Elaboración de estudios de prefactibilidad del proyecto que incluyan la estimación preliminar del costo de obras (estudios, diseños, predios y costrucción). 3.  Análisis por beneficio general o local de los inmuebles cubiertos por las obras propuestas. 4. Identificación de las zonas de influencia, las zonas de beneficio y la  definición de inmuebles beneficiarios. 5. Análisis de capacidad de pago de los propietarios de predios que componen las zonas de distribución del costo de obras susceptibles a ser financiadas valorizacion. 6. Proceso de participación. 7. Consolidación y elaboración de la Memoria Técnica y Exposición de Motivos del proyecto de Valorización</t>
  </si>
  <si>
    <t>Secretaría de Planeación</t>
  </si>
  <si>
    <t>un estudio financiero, técnico y jurídico del cobro por valorización elaborado</t>
  </si>
  <si>
    <t>Realizar un estudio técnico para la evaluación de las funciones, los perfiles y las cargas de trabajo de los empleos de la Alcaldía Municipal</t>
  </si>
  <si>
    <t>Se requiere la realización de un estudio técnico para la evaluación de las funciones, los perfiles y las cargas de trabajo de los empleos de la Alcaldía Municipal en los términos del Decreto 1227 de 2005 para la Modernización de la Administración Municipal para el cumplimiento de los objetivos y proyectos del POT en términos de  un rediseño y asignación de funciones y competencias de la Dirección de Medio Ambiente y de la Dirección de Gestión de Riesgos y Desastres así como de la Secretaría de Planeación para la creación de una Oficina de Gestión de Valor del Suelo, una Oficna de Control y Cesiones Urbanísticas y una Oficina para el Control del Espacio Público.</t>
  </si>
  <si>
    <t>Un (1) estudio técnico de referencia para la evaluación de las funciones, los perfiles y las cargas de trabajo de los empleos de la Alcaldía Municipal</t>
  </si>
  <si>
    <t>Número de estudios de referencia para la evaluación de las funciones, los perfiles y las cargas de trabajo</t>
  </si>
  <si>
    <t>3.3.3. Implementación de mecanismos de captura de valor de suelo programa de ejecución del presente Plan.</t>
  </si>
  <si>
    <t xml:space="preserve">Realizar los avalúos de cálculo del efecto plusvalía en el área de expansión y demás zonas requeridas </t>
  </si>
  <si>
    <t>Realizar el cálculo del efecto plusvalía del cambio normativo derivado de la adopción del POT, en cumplimiento de la Ley 388 de 1997 y del Estatuto Tributario, para lo cual se realizará la contratación de avaluos especializados para la estimación del efecto plusvalía.</t>
  </si>
  <si>
    <t>La totalidad del área con hechos generadores de plusvalía valorada por avaluador o lonja</t>
  </si>
  <si>
    <t xml:space="preserve">Avalúos elaborados de la totalidad del área </t>
  </si>
  <si>
    <t>Presupuesto (SMMLV)</t>
  </si>
  <si>
    <t>Costo (millones de pesos de 2023)</t>
  </si>
  <si>
    <t>Total</t>
  </si>
  <si>
    <t>Incentivos y acompañamiento técnico hacia cultivos agro-energéticos y aprovechamiento de biomasa para la producción de biocombustibles y bioenergía, para aumentar las absorciones de Gases Efecto invernadero -GEI-.</t>
  </si>
  <si>
    <t xml:space="preserve">Construcción de cuatro (4) sistemas de drenaje sostenible para la amortiguacion de aguas lluvias en las áreas urbanas y de expansión </t>
  </si>
  <si>
    <t>Estudios y diseños de detalle para el desarrollo de la solucion de abstecimento para la zona de expansion  y contruccion de obras que permitan asegurar la prestacion del servicio dado que se requiren infraestructuras nuevas como colectores, estancion de bombeo y PTAR. Se debe incluir: Estudio de selección de alternativas, Análisis de factibilidad de las aternativas seleccionadas (tecnico, finaciero y legal).</t>
  </si>
  <si>
    <t>602.659,25 m2 de espacio público ejecutado</t>
  </si>
  <si>
    <t>Diseños, Mejoramiento y mantenimiento de la Malla vial de centros poblados priorizados</t>
  </si>
  <si>
    <t>10% del total de kilometros malla vial centros poblados mejorada</t>
  </si>
  <si>
    <t>15% del total de kilometros malla vial centros poblados construida</t>
  </si>
  <si>
    <t>Diseños, Construcción de la Malla vial de centros poblados priorizados</t>
  </si>
  <si>
    <t>100% construcción de la malla vial zona rural  interveredal</t>
  </si>
  <si>
    <t>Estudios, Diseños, Construcción de la Malla vial Rural Terciaria, interveredal.</t>
  </si>
  <si>
    <t>Estudios, Diseños, Mejoramiento y mantenimiento de la Malla vial Rural Terciaria, interveredal.</t>
  </si>
  <si>
    <t>100% mantenimiento de la malla vial zona rural  interveredal</t>
  </si>
  <si>
    <t>100% mantenimiento de la malla vial zona rural  principal</t>
  </si>
  <si>
    <t>Estudios, Diseños, Mejoramiento y mantenimiento de la Malla vial Rural Terciaria, principal.</t>
  </si>
  <si>
    <t>100% construcción de la malla vial zona rural  principal</t>
  </si>
  <si>
    <t>1 Estudio realizado y 100% de adecuaciones en senderos peatonales</t>
  </si>
  <si>
    <t>18 Km</t>
  </si>
  <si>
    <t>100% de mejoramientos y ampliación de andenes en el casco urbano zona centro</t>
  </si>
  <si>
    <t>100% de intervenciones a ejes de transporte público ejecutadas en casco urbano</t>
  </si>
  <si>
    <t>Construcción de vías principales y secundarias que incluyen calzada vehicular bidireccional, andenes, Paraderos de buses, obras de drenaje, y estructurales. Para la consolidación del Anillo Vial Externo, Realización de diseños geométricos, adquisión de predios, diseños de preconstrucción, construcción de obras, demarcación, señalización, arborización y manteniemiento posterior.</t>
  </si>
  <si>
    <t>Construcción de vías principales y secundarias que incluyen calzada vehicular bidireccional, andenes, Paraderos de buses, obras de drenaje, y estructurales. Para la consolidación del Anillo Vial Interno Realización de diseños geométricos, adquisión de predios, diseños de preconstrucción, construcción de obras, demarcación, señalización, arborización y manteniemiento posterior.</t>
  </si>
  <si>
    <t>Estudios y análisis de los impactos a la movilidad, pasos alternos a los centros poblados de Palmira: centros poblados Rozo, Los Bolos, Caucaseco y el área urbana Palmira (Encuesta Origen y Destino de carga, estudio de volúmenes de tránsito, Estudios de Prefactibilidad, factibilidad y diseños definitivos. Construcción, señalización, demarcación, mantenimiento).</t>
  </si>
  <si>
    <t xml:space="preserve">Obras de desaleración de tráfico, bahías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</si>
</sst>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Arial Narrow"/>
      <family val="2"/>
    </font>
    <font>
      <b/>
      <sz val="11"/>
      <color theme="0"/>
      <name val="Arial Narrow"/>
      <family val="2"/>
    </font>
    <font>
      <b/>
      <sz val="11"/>
      <color theme="1"/>
      <name val="Arial Narrow"/>
      <family val="2"/>
    </font>
    <font>
      <sz val="11"/>
      <name val="Arial Narrow"/>
      <family val="2"/>
    </font>
    <font>
      <b/>
      <sz val="11"/>
      <name val="Arial Narrow"/>
      <family val="2"/>
    </font>
    <font>
      <sz val="11"/>
      <color rgb="FF000000"/>
      <name val="Arial Narrow"/>
      <family val="2"/>
    </font>
  </fonts>
  <fills count="4">
    <fill>
      <patternFill patternType="none"/>
    </fill>
    <fill>
      <patternFill patternType="gray125"/>
    </fill>
    <fill>
      <patternFill patternType="solid">
        <fgColor theme="9" tint="-0.24994659260841701"/>
        <bgColor theme="9"/>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43">
    <xf numFmtId="0" fontId="0" fillId="0" borderId="0" xfId="0"/>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0" xfId="0" applyFont="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1" xfId="0" quotePrefix="1" applyFont="1" applyBorder="1" applyAlignment="1">
      <alignment horizontal="center" vertical="center" wrapText="1"/>
    </xf>
    <xf numFmtId="0" fontId="1"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quotePrefix="1" applyFont="1" applyFill="1" applyBorder="1" applyAlignment="1">
      <alignment horizontal="center" vertical="center" wrapText="1"/>
    </xf>
    <xf numFmtId="0" fontId="5"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1" fillId="0" borderId="7" xfId="0" applyFont="1" applyBorder="1" applyAlignment="1">
      <alignment horizontal="center" vertical="center" wrapText="1"/>
    </xf>
    <xf numFmtId="3" fontId="1" fillId="0" borderId="7"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Alignment="1">
      <alignment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Alignment="1">
      <alignment wrapText="1"/>
    </xf>
    <xf numFmtId="0" fontId="0" fillId="0" borderId="9" xfId="0" applyBorder="1" applyAlignment="1">
      <alignment horizontal="center" vertical="center" wrapText="1"/>
    </xf>
  </cellXfs>
  <cellStyles count="1">
    <cellStyle name="Normal" xfId="0" builtinId="0"/>
  </cellStyles>
  <dxfs count="100">
    <dxf>
      <numFmt numFmtId="35" formatCode="_-* #,##0.00_-;\-* #,##0.00_-;_-* &quot;-&quot;??_-;_-@_-"/>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b/>
        <color theme="0"/>
      </font>
      <fill>
        <patternFill patternType="solid">
          <fgColor theme="9"/>
          <bgColor theme="9" tint="-0.24994659260841701"/>
        </patternFill>
      </fill>
      <alignment horizontal="center" vertical="center" wrapText="1"/>
    </dxf>
    <dxf>
      <font>
        <b/>
        <color theme="0"/>
      </font>
      <fill>
        <patternFill patternType="solid">
          <fgColor theme="9"/>
          <bgColor theme="9" tint="-0.24994659260841701"/>
        </patternFill>
      </fill>
      <alignment horizontal="center" vertical="center" wrapText="1"/>
    </dxf>
    <dxf>
      <alignment horizontal="center" vertical="center" wrapText="1"/>
    </dxf>
    <dxf>
      <alignment horizontal="left"/>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color theme="0"/>
      </font>
      <fill>
        <patternFill patternType="solid">
          <fgColor theme="9"/>
          <bgColor theme="9" tint="-0.24994659260841701"/>
        </patternFill>
      </fill>
      <alignment horizontal="center" vertical="center" wrapText="1"/>
    </dxf>
    <dxf>
      <font>
        <b/>
        <color theme="0"/>
      </font>
      <fill>
        <patternFill patternType="solid">
          <fgColor theme="9"/>
          <bgColor theme="9" tint="-0.24994659260841701"/>
        </patternFill>
      </fill>
      <alignment horizontal="center" vertical="center" wrapText="1"/>
    </dxf>
    <dxf>
      <numFmt numFmtId="168" formatCode="_-* #,##0_-;\-* #,##0_-;_-* &quot;-&quot;??_-;_-@_-"/>
    </dxf>
    <dxf>
      <alignment vertical="center"/>
    </dxf>
    <dxf>
      <alignment horizontal="right"/>
    </dxf>
    <dxf>
      <alignment horizontal="center"/>
    </dxf>
    <dxf>
      <alignment horizontal="right"/>
    </dxf>
    <dxf>
      <alignment vertical="center"/>
    </dxf>
    <dxf>
      <numFmt numFmtId="167" formatCode="_-* #,##0.0_-;\-* #,##0.0_-;_-* &quot;-&quot;??_-;_-@_-"/>
    </dxf>
    <dxf>
      <numFmt numFmtId="168" formatCode="_-* #,##0_-;\-* #,##0_-;_-* &quot;-&quot;??_-;_-@_-"/>
    </dxf>
    <dxf>
      <numFmt numFmtId="35" formatCode="_-* #,##0.00_-;\-* #,##0.00_-;_-* &quot;-&quot;??_-;_-@_-"/>
    </dxf>
    <dxf>
      <font>
        <b/>
        <color theme="0"/>
      </font>
      <fill>
        <patternFill patternType="solid">
          <fgColor theme="9"/>
          <bgColor theme="9" tint="-0.24994659260841701"/>
        </patternFill>
      </fill>
      <alignment horizontal="center" vertical="center" wrapText="1"/>
    </dxf>
    <dxf>
      <font>
        <b/>
        <color theme="0"/>
      </font>
      <fill>
        <patternFill patternType="solid">
          <fgColor theme="9"/>
          <bgColor theme="9" tint="-0.24994659260841701"/>
        </patternFill>
      </fill>
      <alignment horizontal="center" vertical="center" wrapText="1"/>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alignment horizontal="left"/>
    </dxf>
    <dxf>
      <alignment horizontal="center" vertical="center" wrapText="1"/>
    </dxf>
    <dxf>
      <font>
        <b/>
        <color theme="0"/>
      </font>
      <fill>
        <patternFill patternType="solid">
          <fgColor theme="9"/>
          <bgColor theme="9" tint="-0.24994659260841701"/>
        </patternFill>
      </fill>
      <alignment horizontal="center" vertical="center" wrapText="1"/>
    </dxf>
    <dxf>
      <font>
        <b/>
        <color theme="0"/>
      </font>
      <fill>
        <patternFill patternType="solid">
          <fgColor theme="9"/>
          <bgColor theme="9" tint="-0.24994659260841701"/>
        </patternFill>
      </fill>
      <alignment horizontal="center" vertical="center" wrapText="1"/>
    </dxf>
    <dxf>
      <numFmt numFmtId="35" formatCode="_-* #,##0.00_-;\-* #,##0.00_-;_-* &quot;-&quot;??_-;_-@_-"/>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numFmt numFmtId="35" formatCode="_-* #,##0.00_-;\-* #,##0.00_-;_-* &quot;-&quot;??_-;_-@_-"/>
    </dxf>
    <dxf>
      <alignment textRotation="0" wrapText="1" indent="0" justifyLastLine="0" shrinkToFit="0" readingOrder="0"/>
    </dxf>
    <dxf>
      <alignment textRotation="0" wrapText="1" indent="0" justifyLastLine="0" shrinkToFit="0" readingOrder="0"/>
    </dxf>
    <dxf>
      <font>
        <b/>
        <i val="0"/>
        <strike val="0"/>
        <condense val="0"/>
        <extend val="0"/>
        <outline val="0"/>
        <shadow val="0"/>
        <u val="none"/>
        <vertAlign val="baseline"/>
        <sz val="11"/>
        <color theme="0"/>
        <name val="Arial Narrow"/>
        <family val="2"/>
        <scheme val="none"/>
      </font>
      <fill>
        <patternFill patternType="solid">
          <fgColor theme="9"/>
          <bgColor theme="9" tint="-0.2499465926084170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border diagonalUp="0" diagonalDown="0" outline="0">
        <left/>
        <right/>
        <top style="thin">
          <color indexed="64"/>
        </top>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top style="thin">
          <color indexed="64"/>
        </top>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top style="thin">
          <color indexed="64"/>
        </top>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top style="thin">
          <color indexed="64"/>
        </top>
        <bottom/>
      </border>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top style="thin">
          <color indexed="64"/>
        </top>
        <bottom/>
      </border>
    </dxf>
    <dxf>
      <alignment horizontal="center" vertical="center" textRotation="0" wrapText="1" indent="0" justifyLastLine="0" shrinkToFit="0" readingOrder="0"/>
    </dxf>
    <dxf>
      <font>
        <b val="0"/>
        <i val="0"/>
        <strike val="0"/>
        <condense val="0"/>
        <extend val="0"/>
        <outline val="0"/>
        <shadow val="0"/>
        <u val="none"/>
        <vertAlign val="baseline"/>
        <sz val="11"/>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Narrow"/>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microsoft.com/office/2007/relationships/slicerCache" Target="slicerCaches/slicerCache2.xml"/><Relationship Id="rId7" Type="http://schemas.microsoft.com/office/2007/relationships/slicerCache" Target="slicerCaches/slicerCache6.xml"/><Relationship Id="rId12" Type="http://schemas.openxmlformats.org/officeDocument/2006/relationships/calcChain" Target="calcChain.xml"/><Relationship Id="rId2" Type="http://schemas.microsoft.com/office/2007/relationships/slicerCache" Target="slicerCaches/slicerCache1.xml"/><Relationship Id="rId1" Type="http://schemas.openxmlformats.org/officeDocument/2006/relationships/worksheet" Target="worksheets/sheet1.xml"/><Relationship Id="rId6" Type="http://schemas.microsoft.com/office/2007/relationships/slicerCache" Target="slicerCaches/slicerCache5.xml"/><Relationship Id="rId11" Type="http://schemas.microsoft.com/office/2017/10/relationships/person" Target="persons/person.xml"/><Relationship Id="rId5" Type="http://schemas.microsoft.com/office/2007/relationships/slicerCache" Target="slicerCaches/slicerCache4.xml"/><Relationship Id="rId10" Type="http://schemas.openxmlformats.org/officeDocument/2006/relationships/sharedStrings" Target="sharedStrings.xml"/><Relationship Id="rId4" Type="http://schemas.microsoft.com/office/2007/relationships/slicerCache" Target="slicerCaches/slicerCache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2181226</xdr:colOff>
      <xdr:row>8</xdr:row>
      <xdr:rowOff>105070</xdr:rowOff>
    </xdr:to>
    <xdr:pic>
      <xdr:nvPicPr>
        <xdr:cNvPr id="2" name="Imagen 1">
          <a:extLst>
            <a:ext uri="{FF2B5EF4-FFF2-40B4-BE49-F238E27FC236}">
              <a16:creationId xmlns:a16="http://schemas.microsoft.com/office/drawing/2014/main" id="{360A4D28-AF7E-42ED-B40D-4E69A83783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1620500" cy="1781470"/>
        </a:xfrm>
        <a:prstGeom prst="rect">
          <a:avLst/>
        </a:prstGeom>
      </xdr:spPr>
    </xdr:pic>
    <xdr:clientData/>
  </xdr:twoCellAnchor>
  <xdr:twoCellAnchor editAs="absolute">
    <xdr:from>
      <xdr:col>5</xdr:col>
      <xdr:colOff>228599</xdr:colOff>
      <xdr:row>22</xdr:row>
      <xdr:rowOff>171451</xdr:rowOff>
    </xdr:from>
    <xdr:to>
      <xdr:col>5</xdr:col>
      <xdr:colOff>2390775</xdr:colOff>
      <xdr:row>28</xdr:row>
      <xdr:rowOff>171451</xdr:rowOff>
    </xdr:to>
    <mc:AlternateContent xmlns:mc="http://schemas.openxmlformats.org/markup-compatibility/2006">
      <mc:Choice xmlns:sle15="http://schemas.microsoft.com/office/drawing/2012/slicer" Requires="sle15">
        <xdr:graphicFrame macro="">
          <xdr:nvGraphicFramePr>
            <xdr:cNvPr id="4" name="Priorización">
              <a:extLst>
                <a:ext uri="{FF2B5EF4-FFF2-40B4-BE49-F238E27FC236}">
                  <a16:creationId xmlns:a16="http://schemas.microsoft.com/office/drawing/2014/main" id="{A083AFC6-06D9-25F7-EBF4-00305631EB2D}"/>
                </a:ext>
              </a:extLst>
            </xdr:cNvPr>
            <xdr:cNvGraphicFramePr/>
          </xdr:nvGraphicFramePr>
          <xdr:xfrm>
            <a:off x="0" y="0"/>
            <a:ext cx="0" cy="0"/>
          </xdr:xfrm>
          <a:graphic>
            <a:graphicData uri="http://schemas.microsoft.com/office/drawing/2010/slicer">
              <sle:slicer xmlns:sle="http://schemas.microsoft.com/office/drawing/2010/slicer" name="Priorización"/>
            </a:graphicData>
          </a:graphic>
        </xdr:graphicFrame>
      </mc:Choice>
      <mc:Fallback>
        <xdr:sp macro="" textlink="">
          <xdr:nvSpPr>
            <xdr:cNvPr id="0" name=""/>
            <xdr:cNvSpPr>
              <a:spLocks noTextEdit="1"/>
            </xdr:cNvSpPr>
          </xdr:nvSpPr>
          <xdr:spPr>
            <a:xfrm>
              <a:off x="9668932" y="4828118"/>
              <a:ext cx="2162176" cy="1270000"/>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xdr:col>
      <xdr:colOff>0</xdr:colOff>
      <xdr:row>16</xdr:row>
      <xdr:rowOff>200025</xdr:rowOff>
    </xdr:from>
    <xdr:to>
      <xdr:col>5</xdr:col>
      <xdr:colOff>200027</xdr:colOff>
      <xdr:row>24</xdr:row>
      <xdr:rowOff>57150</xdr:rowOff>
    </xdr:to>
    <mc:AlternateContent xmlns:mc="http://schemas.openxmlformats.org/markup-compatibility/2006">
      <mc:Choice xmlns:sle15="http://schemas.microsoft.com/office/drawing/2012/slicer" Requires="sle15">
        <xdr:graphicFrame macro="">
          <xdr:nvGraphicFramePr>
            <xdr:cNvPr id="9" name="Componente">
              <a:extLst>
                <a:ext uri="{FF2B5EF4-FFF2-40B4-BE49-F238E27FC236}">
                  <a16:creationId xmlns:a16="http://schemas.microsoft.com/office/drawing/2014/main" id="{83773B72-4205-4B90-8C9F-0FE763530E99}"/>
                </a:ext>
              </a:extLst>
            </xdr:cNvPr>
            <xdr:cNvGraphicFramePr/>
          </xdr:nvGraphicFramePr>
          <xdr:xfrm>
            <a:off x="0" y="0"/>
            <a:ext cx="0" cy="0"/>
          </xdr:xfrm>
          <a:graphic>
            <a:graphicData uri="http://schemas.microsoft.com/office/drawing/2010/slicer">
              <sle:slicer xmlns:sle="http://schemas.microsoft.com/office/drawing/2010/slicer" name="Componente"/>
            </a:graphicData>
          </a:graphic>
        </xdr:graphicFrame>
      </mc:Choice>
      <mc:Fallback>
        <xdr:sp macro="" textlink="">
          <xdr:nvSpPr>
            <xdr:cNvPr id="0" name=""/>
            <xdr:cNvSpPr>
              <a:spLocks noTextEdit="1"/>
            </xdr:cNvSpPr>
          </xdr:nvSpPr>
          <xdr:spPr>
            <a:xfrm>
              <a:off x="211667" y="3586692"/>
              <a:ext cx="9428693" cy="1550458"/>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5</xdr:col>
      <xdr:colOff>228599</xdr:colOff>
      <xdr:row>16</xdr:row>
      <xdr:rowOff>200026</xdr:rowOff>
    </xdr:from>
    <xdr:to>
      <xdr:col>5</xdr:col>
      <xdr:colOff>2390774</xdr:colOff>
      <xdr:row>22</xdr:row>
      <xdr:rowOff>152400</xdr:rowOff>
    </xdr:to>
    <mc:AlternateContent xmlns:mc="http://schemas.openxmlformats.org/markup-compatibility/2006">
      <mc:Choice xmlns:sle15="http://schemas.microsoft.com/office/drawing/2012/slicer" Requires="sle15">
        <xdr:graphicFrame macro="">
          <xdr:nvGraphicFramePr>
            <xdr:cNvPr id="10" name="Zona de ejecución">
              <a:extLst>
                <a:ext uri="{FF2B5EF4-FFF2-40B4-BE49-F238E27FC236}">
                  <a16:creationId xmlns:a16="http://schemas.microsoft.com/office/drawing/2014/main" id="{00FFD9C5-7C57-435E-949B-9C9C367A6BBF}"/>
                </a:ext>
              </a:extLst>
            </xdr:cNvPr>
            <xdr:cNvGraphicFramePr/>
          </xdr:nvGraphicFramePr>
          <xdr:xfrm>
            <a:off x="0" y="0"/>
            <a:ext cx="0" cy="0"/>
          </xdr:xfrm>
          <a:graphic>
            <a:graphicData uri="http://schemas.microsoft.com/office/drawing/2010/slicer">
              <sle:slicer xmlns:sle="http://schemas.microsoft.com/office/drawing/2010/slicer" name="Zona de ejecución"/>
            </a:graphicData>
          </a:graphic>
        </xdr:graphicFrame>
      </mc:Choice>
      <mc:Fallback>
        <xdr:sp macro="" textlink="">
          <xdr:nvSpPr>
            <xdr:cNvPr id="0" name=""/>
            <xdr:cNvSpPr>
              <a:spLocks noTextEdit="1"/>
            </xdr:cNvSpPr>
          </xdr:nvSpPr>
          <xdr:spPr>
            <a:xfrm>
              <a:off x="9668932" y="3586693"/>
              <a:ext cx="2162175" cy="1222374"/>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xdr:col>
      <xdr:colOff>0</xdr:colOff>
      <xdr:row>24</xdr:row>
      <xdr:rowOff>76200</xdr:rowOff>
    </xdr:from>
    <xdr:to>
      <xdr:col>5</xdr:col>
      <xdr:colOff>198675</xdr:colOff>
      <xdr:row>27</xdr:row>
      <xdr:rowOff>133349</xdr:rowOff>
    </xdr:to>
    <mc:AlternateContent xmlns:mc="http://schemas.openxmlformats.org/markup-compatibility/2006">
      <mc:Choice xmlns:sle15="http://schemas.microsoft.com/office/drawing/2012/slicer" Requires="sle15">
        <xdr:graphicFrame macro="">
          <xdr:nvGraphicFramePr>
            <xdr:cNvPr id="11" name="Plazo ">
              <a:extLst>
                <a:ext uri="{FF2B5EF4-FFF2-40B4-BE49-F238E27FC236}">
                  <a16:creationId xmlns:a16="http://schemas.microsoft.com/office/drawing/2014/main" id="{F13E6FF3-5ECA-4BD8-8141-BF202C5AF3E7}"/>
                </a:ext>
              </a:extLst>
            </xdr:cNvPr>
            <xdr:cNvGraphicFramePr/>
          </xdr:nvGraphicFramePr>
          <xdr:xfrm>
            <a:off x="0" y="0"/>
            <a:ext cx="0" cy="0"/>
          </xdr:xfrm>
          <a:graphic>
            <a:graphicData uri="http://schemas.microsoft.com/office/drawing/2010/slicer">
              <sle:slicer xmlns:sle="http://schemas.microsoft.com/office/drawing/2010/slicer" name="Plazo "/>
            </a:graphicData>
          </a:graphic>
        </xdr:graphicFrame>
      </mc:Choice>
      <mc:Fallback>
        <xdr:sp macro="" textlink="">
          <xdr:nvSpPr>
            <xdr:cNvPr id="0" name=""/>
            <xdr:cNvSpPr>
              <a:spLocks noTextEdit="1"/>
            </xdr:cNvSpPr>
          </xdr:nvSpPr>
          <xdr:spPr>
            <a:xfrm>
              <a:off x="211667" y="5156200"/>
              <a:ext cx="9427341" cy="692149"/>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5</xdr:col>
      <xdr:colOff>2409825</xdr:colOff>
      <xdr:row>16</xdr:row>
      <xdr:rowOff>200025</xdr:rowOff>
    </xdr:from>
    <xdr:to>
      <xdr:col>6</xdr:col>
      <xdr:colOff>1381125</xdr:colOff>
      <xdr:row>26</xdr:row>
      <xdr:rowOff>104774</xdr:rowOff>
    </xdr:to>
    <mc:AlternateContent xmlns:mc="http://schemas.openxmlformats.org/markup-compatibility/2006">
      <mc:Choice xmlns:sle15="http://schemas.microsoft.com/office/drawing/2012/slicer" Requires="sle15">
        <xdr:graphicFrame macro="">
          <xdr:nvGraphicFramePr>
            <xdr:cNvPr id="12" name="Tipo de Proyecto">
              <a:extLst>
                <a:ext uri="{FF2B5EF4-FFF2-40B4-BE49-F238E27FC236}">
                  <a16:creationId xmlns:a16="http://schemas.microsoft.com/office/drawing/2014/main" id="{AD526106-9FDE-4607-B528-B9FA9342FA09}"/>
                </a:ext>
              </a:extLst>
            </xdr:cNvPr>
            <xdr:cNvGraphicFramePr/>
          </xdr:nvGraphicFramePr>
          <xdr:xfrm>
            <a:off x="0" y="0"/>
            <a:ext cx="0" cy="0"/>
          </xdr:xfrm>
          <a:graphic>
            <a:graphicData uri="http://schemas.microsoft.com/office/drawing/2010/slicer">
              <sle:slicer xmlns:sle="http://schemas.microsoft.com/office/drawing/2010/slicer" name="Tipo de Proyecto"/>
            </a:graphicData>
          </a:graphic>
        </xdr:graphicFrame>
      </mc:Choice>
      <mc:Fallback>
        <xdr:sp macro="" textlink="">
          <xdr:nvSpPr>
            <xdr:cNvPr id="0" name=""/>
            <xdr:cNvSpPr>
              <a:spLocks noTextEdit="1"/>
            </xdr:cNvSpPr>
          </xdr:nvSpPr>
          <xdr:spPr>
            <a:xfrm>
              <a:off x="11850158" y="3586692"/>
              <a:ext cx="1828800" cy="2021415"/>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0</xdr:col>
      <xdr:colOff>209549</xdr:colOff>
      <xdr:row>8</xdr:row>
      <xdr:rowOff>52917</xdr:rowOff>
    </xdr:from>
    <xdr:to>
      <xdr:col>6</xdr:col>
      <xdr:colOff>1371600</xdr:colOff>
      <xdr:row>16</xdr:row>
      <xdr:rowOff>161925</xdr:rowOff>
    </xdr:to>
    <mc:AlternateContent xmlns:mc="http://schemas.openxmlformats.org/markup-compatibility/2006">
      <mc:Choice xmlns:sle15="http://schemas.microsoft.com/office/drawing/2012/slicer" Requires="sle15">
        <xdr:graphicFrame macro="">
          <xdr:nvGraphicFramePr>
            <xdr:cNvPr id="14" name="Entidad en el municipio responsable">
              <a:extLst>
                <a:ext uri="{FF2B5EF4-FFF2-40B4-BE49-F238E27FC236}">
                  <a16:creationId xmlns:a16="http://schemas.microsoft.com/office/drawing/2014/main" id="{1AEB8F4D-F14E-41A6-8501-DB7169228648}"/>
                </a:ext>
              </a:extLst>
            </xdr:cNvPr>
            <xdr:cNvGraphicFramePr/>
          </xdr:nvGraphicFramePr>
          <xdr:xfrm>
            <a:off x="0" y="0"/>
            <a:ext cx="0" cy="0"/>
          </xdr:xfrm>
          <a:graphic>
            <a:graphicData uri="http://schemas.microsoft.com/office/drawing/2010/slicer">
              <sle:slicer xmlns:sle="http://schemas.microsoft.com/office/drawing/2010/slicer" name="Entidad en el municipio responsable"/>
            </a:graphicData>
          </a:graphic>
        </xdr:graphicFrame>
      </mc:Choice>
      <mc:Fallback>
        <xdr:sp macro="" textlink="">
          <xdr:nvSpPr>
            <xdr:cNvPr id="0" name=""/>
            <xdr:cNvSpPr>
              <a:spLocks noTextEdit="1"/>
            </xdr:cNvSpPr>
          </xdr:nvSpPr>
          <xdr:spPr>
            <a:xfrm>
              <a:off x="209549" y="1746250"/>
              <a:ext cx="13459884" cy="1802342"/>
            </a:xfrm>
            <a:prstGeom prst="rect">
              <a:avLst/>
            </a:prstGeom>
            <a:solidFill>
              <a:prstClr val="white"/>
            </a:solidFill>
            <a:ln w="1">
              <a:solidFill>
                <a:prstClr val="green"/>
              </a:solidFill>
            </a:ln>
          </xdr:spPr>
          <xdr:txBody>
            <a:bodyPr vertOverflow="clip" horzOverflow="clip"/>
            <a:lstStyle/>
            <a:p>
              <a:r>
                <a:rPr lang="es-CO"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orización" xr10:uid="{B1E1C8FB-EFD0-479B-A1AB-C7F19E6EC9C0}" sourceName="Priorización">
  <extLst>
    <x:ext xmlns:x15="http://schemas.microsoft.com/office/spreadsheetml/2010/11/main" uri="{2F2917AC-EB37-4324-AD4E-5DD8C200BD13}">
      <x15:tableSlicerCache tableId="1" column="9" sortOrder="descending"/>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mponente" xr10:uid="{BF8A97FB-9748-4925-A1BB-B8AAC894D762}" sourceName="Componente">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Zona_de_ejecución" xr10:uid="{867F1084-4B12-44F1-8E43-83DDF5624608}" sourceName="Zona de ejecución">
  <extLst>
    <x:ext xmlns:x15="http://schemas.microsoft.com/office/spreadsheetml/2010/11/main" uri="{2F2917AC-EB37-4324-AD4E-5DD8C200BD13}">
      <x15:tableSlicerCache tableId="1" column="1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lazo" xr10:uid="{1048E0AA-B522-44DE-869C-D1C609F83622}" sourceName="Plazo ">
  <extLst>
    <x:ext xmlns:x15="http://schemas.microsoft.com/office/spreadsheetml/2010/11/main" uri="{2F2917AC-EB37-4324-AD4E-5DD8C200BD13}">
      <x15:tableSlicerCache tableId="1" column="20"/>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Proyecto" xr10:uid="{4511A198-370F-4C0B-8458-02CFC409EC5A}" sourceName="Tipo de Proyecto">
  <extLst>
    <x:ext xmlns:x15="http://schemas.microsoft.com/office/spreadsheetml/2010/11/main" uri="{2F2917AC-EB37-4324-AD4E-5DD8C200BD13}">
      <x15:tableSlicerCache tableId="1" column="12"/>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Entidad_en_el_municipio_responsable" xr10:uid="{F80AE044-756F-409A-AA0D-102E13AE6A9A}" sourceName="Entidad en el municipio responsable">
  <extLst>
    <x:ext xmlns:x15="http://schemas.microsoft.com/office/spreadsheetml/2010/11/main" uri="{2F2917AC-EB37-4324-AD4E-5DD8C200BD13}">
      <x15:tableSlicerCache tableId="1" column="1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iorización" xr10:uid="{0D7EE392-6AD3-45F7-996B-60D5DF022DB7}" cache="SegmentaciónDeDatos_Priorización" caption="Priorización" style="SlicerStyleLight6" rowHeight="241300"/>
  <slicer name="Componente" xr10:uid="{C6C58CCE-DC7B-4B93-ACA8-DCC3D41C1825}" cache="SegmentaciónDeDatos_Componente" caption="Componente" columnCount="3" style="SlicerStyleLight6" rowHeight="241300"/>
  <slicer name="Zona de ejecución" xr10:uid="{5038E053-A38A-4CEC-9F22-F34B8AFC7E1C}" cache="SegmentaciónDeDatos_Zona_de_ejecución" caption="Zona de ejecución" style="SlicerStyleLight6" rowHeight="241300"/>
  <slicer name="Plazo " xr10:uid="{13F6214B-5B3E-4260-AE9C-7310B0F5B81F}" cache="SegmentaciónDeDatos_Plazo" caption="Plazo " columnCount="6" style="SlicerStyleLight6" rowHeight="241300"/>
  <slicer name="Tipo de Proyecto" xr10:uid="{B0795515-7C9B-469B-99EA-5D9AC354B206}" cache="SegmentaciónDeDatos_Tipo_de_Proyecto" caption="Tipo de Proyecto" style="SlicerStyleLight6" rowHeight="241300"/>
  <slicer name="Entidad en el municipio responsable" xr10:uid="{71102FBE-1610-45AB-B75D-1FD5BD1468E9}" cache="SegmentaciónDeDatos_Entidad_en_el_municipio_responsable" caption="Entidad en el municipio responsable" columnCount="4" style="SlicerStyleLight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9ED64B-FA39-4C3D-A70A-2C8951AA7329}" name="Tabla1" displayName="Tabla1" ref="B30:U223" totalsRowCount="1" headerRowDxfId="56" dataDxfId="54" totalsRowDxfId="55" headerRowBorderDxfId="98" tableBorderDxfId="99" totalsRowBorderDxfId="97">
  <autoFilter ref="B30:U222" xr:uid="{9A9ED64B-FA39-4C3D-A70A-2C8951AA73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24EEF877-2FE9-406D-B5FB-7F0A1E50009A}" name="Cantidad" totalsRowLabel="Total" dataDxfId="96" totalsRowDxfId="95"/>
    <tableColumn id="2" xr3:uid="{EFC198E1-DAC5-4DB6-9234-18917FB4C723}" name="Componente" totalsRowFunction="count" dataDxfId="94" totalsRowDxfId="93"/>
    <tableColumn id="3" xr3:uid="{BC4822D8-6702-42D6-82C5-967738B30491}" name="Principios" totalsRowFunction="count" dataDxfId="92" totalsRowDxfId="91"/>
    <tableColumn id="4" xr3:uid="{2FD3CA83-4FF0-4678-A187-167F528C21B3}" name="Políticas" totalsRowFunction="count" dataDxfId="90" totalsRowDxfId="89"/>
    <tableColumn id="5" xr3:uid="{221DAB14-35FA-415F-9D90-B140BB60D5F2}" name="Objetivos del ordenamiento territorial" totalsRowFunction="count" dataDxfId="88" totalsRowDxfId="87"/>
    <tableColumn id="6" xr3:uid="{9D862CF0-D78E-49BA-B333-E9AEBE3797D3}" name="Estrategias" totalsRowFunction="count" dataDxfId="86" totalsRowDxfId="85"/>
    <tableColumn id="7" xr3:uid="{426B77AA-C311-49A4-8E4F-9203856DAA3C}" name="Programa" totalsRowFunction="count" dataDxfId="84" totalsRowDxfId="83"/>
    <tableColumn id="8" xr3:uid="{F12AB46F-C1DC-4CC3-96BA-9810045FF08E}" name="Proyecto" totalsRowFunction="count" dataDxfId="82" totalsRowDxfId="81"/>
    <tableColumn id="9" xr3:uid="{0B7375D6-2419-47FA-8613-CFB8649E0895}" name="Priorización" totalsRowFunction="count" dataDxfId="80" totalsRowDxfId="79"/>
    <tableColumn id="10" xr3:uid="{6B18E644-2F2C-439E-B979-69F1C775F80D}" name="Descripción" totalsRowFunction="count" dataDxfId="78" totalsRowDxfId="77"/>
    <tableColumn id="11" xr3:uid="{843C54A4-99BD-421E-82E0-94A253E8AC58}" name="Zona de ejecución" totalsRowFunction="count" dataDxfId="76" totalsRowDxfId="75"/>
    <tableColumn id="12" xr3:uid="{01DFBDB0-EAAB-47B5-BE24-BDEBCD096D96}" name="Tipo de Proyecto" totalsRowFunction="count" dataDxfId="74" totalsRowDxfId="73"/>
    <tableColumn id="13" xr3:uid="{05E931C1-E69C-443F-8CDF-1986F7875133}" name="Presupuesto (SMMLV)" totalsRowFunction="sum" dataDxfId="72" totalsRowDxfId="71"/>
    <tableColumn id="14" xr3:uid="{4E743CC3-CE4B-47BD-9508-0DE31BB7C3EC}" name="Costo (millones de pesos de 2023)" totalsRowFunction="sum" dataDxfId="70" totalsRowDxfId="69"/>
    <tableColumn id="15" xr3:uid="{2447FB9E-EE5C-44F4-8331-7AE39155402E}" name="Entidad en el municipio responsable" dataDxfId="68" totalsRowDxfId="67"/>
    <tableColumn id="16" xr3:uid="{4609E518-F169-4825-B908-99761B70D3E1}" name="Entidad vinculada para su ejecución" dataDxfId="66" totalsRowDxfId="65"/>
    <tableColumn id="17" xr3:uid="{0D489872-D399-490B-A19F-7CBDAB1A8BBF}" name="Línea Base" dataDxfId="64" totalsRowDxfId="63"/>
    <tableColumn id="18" xr3:uid="{1AED88FF-A7DD-4DB9-AF91-7625B6C4CB56}" name="Meta" dataDxfId="62" totalsRowDxfId="61"/>
    <tableColumn id="19" xr3:uid="{1A7E08EC-86A3-4B19-80CE-A9B7651FA772}" name="Indicador de producto" dataDxfId="60" totalsRowDxfId="59"/>
    <tableColumn id="20" xr3:uid="{6CB345E5-7531-45CD-B4E2-48787530C31B}" name="Plazo " totalsRowFunction="count" dataDxfId="58" totalsRowDxfId="57"/>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B28E9-4558-4B5B-B4E5-6F346E797DDB}">
  <dimension ref="B2:U223"/>
  <sheetViews>
    <sheetView showGridLines="0" tabSelected="1" zoomScale="90" zoomScaleNormal="90" workbookViewId="0">
      <selection activeCell="H14" sqref="H14"/>
    </sheetView>
  </sheetViews>
  <sheetFormatPr baseColWidth="10" defaultRowHeight="16.5" x14ac:dyDescent="0.3"/>
  <cols>
    <col min="1" max="1" width="3.140625" style="5" customWidth="1"/>
    <col min="2" max="2" width="8.85546875" style="5" bestFit="1" customWidth="1"/>
    <col min="3" max="3" width="43.85546875" style="5" bestFit="1" customWidth="1"/>
    <col min="4" max="6" width="42.85546875" style="5" customWidth="1"/>
    <col min="7" max="7" width="35.7109375" style="5" customWidth="1"/>
    <col min="8" max="8" width="38.85546875" style="5" bestFit="1" customWidth="1"/>
    <col min="9" max="9" width="19.85546875" style="5" customWidth="1"/>
    <col min="10" max="10" width="12.42578125" style="5" bestFit="1" customWidth="1"/>
    <col min="11" max="11" width="57.140625" style="5" customWidth="1"/>
    <col min="12" max="12" width="17.140625" style="5" bestFit="1" customWidth="1"/>
    <col min="13" max="14" width="15.7109375" style="5" bestFit="1" customWidth="1"/>
    <col min="15" max="15" width="31" style="5" bestFit="1" customWidth="1"/>
    <col min="16" max="17" width="35.7109375" style="5" customWidth="1"/>
    <col min="18" max="19" width="14.28515625" style="5" customWidth="1"/>
    <col min="20" max="20" width="28.5703125" style="5" customWidth="1"/>
    <col min="21" max="21" width="14.28515625" style="5" customWidth="1"/>
    <col min="22" max="16384" width="11.42578125" style="5"/>
  </cols>
  <sheetData>
    <row r="2" spans="8:10" x14ac:dyDescent="0.3">
      <c r="H2"/>
      <c r="I2"/>
      <c r="J2"/>
    </row>
    <row r="3" spans="8:10" x14ac:dyDescent="0.3">
      <c r="H3"/>
      <c r="I3"/>
      <c r="J3"/>
    </row>
    <row r="4" spans="8:10" x14ac:dyDescent="0.3">
      <c r="H4"/>
      <c r="I4"/>
      <c r="J4"/>
    </row>
    <row r="5" spans="8:10" x14ac:dyDescent="0.3">
      <c r="H5"/>
      <c r="I5"/>
      <c r="J5"/>
    </row>
    <row r="6" spans="8:10" x14ac:dyDescent="0.3">
      <c r="H6"/>
      <c r="I6"/>
      <c r="J6"/>
    </row>
    <row r="7" spans="8:10" x14ac:dyDescent="0.3">
      <c r="H7"/>
      <c r="I7"/>
      <c r="J7"/>
    </row>
    <row r="8" spans="8:10" x14ac:dyDescent="0.3">
      <c r="H8"/>
      <c r="I8"/>
      <c r="J8"/>
    </row>
    <row r="9" spans="8:10" x14ac:dyDescent="0.3">
      <c r="H9"/>
      <c r="I9"/>
      <c r="J9"/>
    </row>
    <row r="10" spans="8:10" x14ac:dyDescent="0.3">
      <c r="H10"/>
      <c r="I10"/>
      <c r="J10"/>
    </row>
    <row r="11" spans="8:10" x14ac:dyDescent="0.3">
      <c r="H11"/>
      <c r="I11"/>
      <c r="J11"/>
    </row>
    <row r="12" spans="8:10" x14ac:dyDescent="0.3">
      <c r="H12"/>
      <c r="I12"/>
      <c r="J12"/>
    </row>
    <row r="13" spans="8:10" x14ac:dyDescent="0.3">
      <c r="H13"/>
      <c r="I13"/>
      <c r="J13"/>
    </row>
    <row r="14" spans="8:10" x14ac:dyDescent="0.3">
      <c r="H14"/>
      <c r="I14"/>
      <c r="J14"/>
    </row>
    <row r="15" spans="8:10" x14ac:dyDescent="0.3">
      <c r="H15"/>
      <c r="I15"/>
      <c r="J15"/>
    </row>
    <row r="16" spans="8:10" x14ac:dyDescent="0.3">
      <c r="H16"/>
      <c r="I16"/>
      <c r="J16"/>
    </row>
    <row r="17" spans="2:21" x14ac:dyDescent="0.3">
      <c r="H17"/>
      <c r="I17"/>
      <c r="J17"/>
    </row>
    <row r="18" spans="2:21" x14ac:dyDescent="0.3">
      <c r="H18"/>
      <c r="I18"/>
      <c r="J18"/>
    </row>
    <row r="19" spans="2:21" x14ac:dyDescent="0.3">
      <c r="H19"/>
      <c r="I19"/>
      <c r="J19"/>
    </row>
    <row r="30" spans="2:21" ht="33" x14ac:dyDescent="0.3">
      <c r="B30" s="1" t="s">
        <v>0</v>
      </c>
      <c r="C30" s="2" t="s">
        <v>1</v>
      </c>
      <c r="D30" s="2" t="s">
        <v>2</v>
      </c>
      <c r="E30" s="2" t="s">
        <v>3</v>
      </c>
      <c r="F30" s="2" t="s">
        <v>4</v>
      </c>
      <c r="G30" s="2" t="s">
        <v>5</v>
      </c>
      <c r="H30" s="2" t="s">
        <v>6</v>
      </c>
      <c r="I30" s="2" t="s">
        <v>7</v>
      </c>
      <c r="J30" s="2" t="s">
        <v>8</v>
      </c>
      <c r="K30" s="2" t="s">
        <v>9</v>
      </c>
      <c r="L30" s="2" t="s">
        <v>10</v>
      </c>
      <c r="M30" s="2" t="s">
        <v>11</v>
      </c>
      <c r="N30" s="3" t="s">
        <v>922</v>
      </c>
      <c r="O30" s="3" t="s">
        <v>923</v>
      </c>
      <c r="P30" s="2" t="s">
        <v>12</v>
      </c>
      <c r="Q30" s="2" t="s">
        <v>13</v>
      </c>
      <c r="R30" s="2" t="s">
        <v>14</v>
      </c>
      <c r="S30" s="2" t="s">
        <v>15</v>
      </c>
      <c r="T30" s="2" t="s">
        <v>16</v>
      </c>
      <c r="U30" s="4" t="s">
        <v>17</v>
      </c>
    </row>
    <row r="31" spans="2:21" ht="409.5" x14ac:dyDescent="0.3">
      <c r="B31" s="6">
        <v>1</v>
      </c>
      <c r="C31" s="7" t="s">
        <v>18</v>
      </c>
      <c r="D31" s="8" t="s">
        <v>19</v>
      </c>
      <c r="E31" s="8" t="s">
        <v>20</v>
      </c>
      <c r="F31" s="8" t="s">
        <v>21</v>
      </c>
      <c r="G31" s="8" t="s">
        <v>22</v>
      </c>
      <c r="H31" s="8" t="s">
        <v>23</v>
      </c>
      <c r="I31" s="8" t="s">
        <v>24</v>
      </c>
      <c r="J31" s="8" t="s">
        <v>25</v>
      </c>
      <c r="K31" s="8" t="s">
        <v>26</v>
      </c>
      <c r="L31" s="8" t="s">
        <v>27</v>
      </c>
      <c r="M31" s="8" t="s">
        <v>28</v>
      </c>
      <c r="N31" s="9">
        <v>310</v>
      </c>
      <c r="O31" s="9">
        <v>359.6</v>
      </c>
      <c r="P31" s="8" t="s">
        <v>29</v>
      </c>
      <c r="Q31" s="8" t="s">
        <v>30</v>
      </c>
      <c r="R31" s="8">
        <v>0</v>
      </c>
      <c r="S31" s="8" t="s">
        <v>31</v>
      </c>
      <c r="T31" s="10" t="s">
        <v>32</v>
      </c>
      <c r="U31" s="11" t="s">
        <v>33</v>
      </c>
    </row>
    <row r="32" spans="2:21" ht="264" x14ac:dyDescent="0.3">
      <c r="B32" s="6">
        <v>2</v>
      </c>
      <c r="C32" s="7" t="s">
        <v>18</v>
      </c>
      <c r="D32" s="8" t="s">
        <v>19</v>
      </c>
      <c r="E32" s="8" t="s">
        <v>20</v>
      </c>
      <c r="F32" s="8" t="s">
        <v>21</v>
      </c>
      <c r="G32" s="8" t="s">
        <v>22</v>
      </c>
      <c r="H32" s="8" t="s">
        <v>23</v>
      </c>
      <c r="I32" s="8" t="s">
        <v>34</v>
      </c>
      <c r="J32" s="8" t="s">
        <v>25</v>
      </c>
      <c r="K32" s="8" t="s">
        <v>35</v>
      </c>
      <c r="L32" s="8" t="s">
        <v>36</v>
      </c>
      <c r="M32" s="8" t="s">
        <v>28</v>
      </c>
      <c r="N32" s="9">
        <v>558</v>
      </c>
      <c r="O32" s="9">
        <v>647.28</v>
      </c>
      <c r="P32" s="12" t="s">
        <v>37</v>
      </c>
      <c r="Q32" s="8"/>
      <c r="R32" s="8" t="s">
        <v>38</v>
      </c>
      <c r="S32" s="8" t="s">
        <v>39</v>
      </c>
      <c r="T32" s="10" t="s">
        <v>40</v>
      </c>
      <c r="U32" s="11" t="s">
        <v>41</v>
      </c>
    </row>
    <row r="33" spans="2:21" ht="264" x14ac:dyDescent="0.3">
      <c r="B33" s="6">
        <v>3</v>
      </c>
      <c r="C33" s="7" t="s">
        <v>18</v>
      </c>
      <c r="D33" s="8" t="s">
        <v>19</v>
      </c>
      <c r="E33" s="8" t="s">
        <v>20</v>
      </c>
      <c r="F33" s="8" t="s">
        <v>21</v>
      </c>
      <c r="G33" s="8" t="s">
        <v>22</v>
      </c>
      <c r="H33" s="8" t="s">
        <v>23</v>
      </c>
      <c r="I33" s="8" t="s">
        <v>42</v>
      </c>
      <c r="J33" s="8" t="s">
        <v>43</v>
      </c>
      <c r="K33" s="8" t="s">
        <v>44</v>
      </c>
      <c r="L33" s="8" t="s">
        <v>27</v>
      </c>
      <c r="M33" s="8" t="s">
        <v>45</v>
      </c>
      <c r="N33" s="9">
        <v>350</v>
      </c>
      <c r="O33" s="9">
        <v>406</v>
      </c>
      <c r="P33" s="12" t="s">
        <v>37</v>
      </c>
      <c r="Q33" s="8" t="s">
        <v>46</v>
      </c>
      <c r="R33" s="8" t="s">
        <v>47</v>
      </c>
      <c r="S33" s="8" t="s">
        <v>48</v>
      </c>
      <c r="T33" s="10" t="s">
        <v>49</v>
      </c>
      <c r="U33" s="11" t="s">
        <v>50</v>
      </c>
    </row>
    <row r="34" spans="2:21" ht="264" x14ac:dyDescent="0.3">
      <c r="B34" s="6">
        <v>4</v>
      </c>
      <c r="C34" s="7" t="s">
        <v>18</v>
      </c>
      <c r="D34" s="8" t="s">
        <v>19</v>
      </c>
      <c r="E34" s="8" t="s">
        <v>20</v>
      </c>
      <c r="F34" s="8" t="s">
        <v>21</v>
      </c>
      <c r="G34" s="8" t="s">
        <v>22</v>
      </c>
      <c r="H34" s="8" t="s">
        <v>23</v>
      </c>
      <c r="I34" s="8" t="s">
        <v>51</v>
      </c>
      <c r="J34" s="8" t="s">
        <v>43</v>
      </c>
      <c r="K34" s="8" t="s">
        <v>52</v>
      </c>
      <c r="L34" s="8" t="s">
        <v>27</v>
      </c>
      <c r="M34" s="8" t="s">
        <v>45</v>
      </c>
      <c r="N34" s="9">
        <v>520</v>
      </c>
      <c r="O34" s="9">
        <v>603.20000000000005</v>
      </c>
      <c r="P34" s="12" t="s">
        <v>37</v>
      </c>
      <c r="Q34" s="8"/>
      <c r="R34" s="8">
        <v>0</v>
      </c>
      <c r="S34" s="8" t="s">
        <v>53</v>
      </c>
      <c r="T34" s="8" t="s">
        <v>54</v>
      </c>
      <c r="U34" s="11" t="s">
        <v>50</v>
      </c>
    </row>
    <row r="35" spans="2:21" ht="264" x14ac:dyDescent="0.3">
      <c r="B35" s="6">
        <v>5</v>
      </c>
      <c r="C35" s="7" t="s">
        <v>18</v>
      </c>
      <c r="D35" s="8" t="s">
        <v>19</v>
      </c>
      <c r="E35" s="8" t="s">
        <v>20</v>
      </c>
      <c r="F35" s="8" t="s">
        <v>55</v>
      </c>
      <c r="G35" s="8" t="s">
        <v>56</v>
      </c>
      <c r="H35" s="8" t="s">
        <v>23</v>
      </c>
      <c r="I35" s="8" t="s">
        <v>57</v>
      </c>
      <c r="J35" s="8" t="s">
        <v>25</v>
      </c>
      <c r="K35" s="8" t="s">
        <v>58</v>
      </c>
      <c r="L35" s="8" t="s">
        <v>27</v>
      </c>
      <c r="M35" s="8" t="s">
        <v>59</v>
      </c>
      <c r="N35" s="9">
        <v>215</v>
      </c>
      <c r="O35" s="9">
        <v>249.4</v>
      </c>
      <c r="P35" s="12" t="s">
        <v>37</v>
      </c>
      <c r="Q35" s="8" t="s">
        <v>60</v>
      </c>
      <c r="R35" s="8">
        <v>0</v>
      </c>
      <c r="S35" s="8" t="s">
        <v>61</v>
      </c>
      <c r="T35" s="8" t="s">
        <v>62</v>
      </c>
      <c r="U35" s="11" t="s">
        <v>41</v>
      </c>
    </row>
    <row r="36" spans="2:21" ht="264" x14ac:dyDescent="0.3">
      <c r="B36" s="6">
        <v>6</v>
      </c>
      <c r="C36" s="7" t="s">
        <v>18</v>
      </c>
      <c r="D36" s="8" t="s">
        <v>19</v>
      </c>
      <c r="E36" s="8" t="s">
        <v>20</v>
      </c>
      <c r="F36" s="8" t="s">
        <v>55</v>
      </c>
      <c r="G36" s="8" t="s">
        <v>56</v>
      </c>
      <c r="H36" s="8" t="s">
        <v>23</v>
      </c>
      <c r="I36" s="8" t="s">
        <v>63</v>
      </c>
      <c r="J36" s="8" t="s">
        <v>43</v>
      </c>
      <c r="K36" s="8" t="s">
        <v>64</v>
      </c>
      <c r="L36" s="8" t="s">
        <v>27</v>
      </c>
      <c r="M36" s="8" t="s">
        <v>59</v>
      </c>
      <c r="N36" s="9">
        <v>2800</v>
      </c>
      <c r="O36" s="9">
        <v>3248</v>
      </c>
      <c r="P36" s="12" t="s">
        <v>37</v>
      </c>
      <c r="Q36" s="8" t="s">
        <v>65</v>
      </c>
      <c r="R36" s="8">
        <v>0</v>
      </c>
      <c r="S36" s="8" t="s">
        <v>66</v>
      </c>
      <c r="T36" s="8" t="s">
        <v>67</v>
      </c>
      <c r="U36" s="13" t="s">
        <v>41</v>
      </c>
    </row>
    <row r="37" spans="2:21" ht="264" x14ac:dyDescent="0.3">
      <c r="B37" s="6">
        <v>7</v>
      </c>
      <c r="C37" s="7" t="s">
        <v>18</v>
      </c>
      <c r="D37" s="8" t="s">
        <v>19</v>
      </c>
      <c r="E37" s="8" t="s">
        <v>20</v>
      </c>
      <c r="F37" s="8" t="s">
        <v>21</v>
      </c>
      <c r="G37" s="8" t="s">
        <v>22</v>
      </c>
      <c r="H37" s="8" t="s">
        <v>23</v>
      </c>
      <c r="I37" s="8" t="s">
        <v>68</v>
      </c>
      <c r="J37" s="8" t="s">
        <v>43</v>
      </c>
      <c r="K37" s="8" t="s">
        <v>69</v>
      </c>
      <c r="L37" s="8" t="s">
        <v>27</v>
      </c>
      <c r="M37" s="8" t="s">
        <v>45</v>
      </c>
      <c r="N37" s="9">
        <v>180</v>
      </c>
      <c r="O37" s="9">
        <v>208.8</v>
      </c>
      <c r="P37" s="12" t="s">
        <v>37</v>
      </c>
      <c r="Q37" s="8" t="s">
        <v>70</v>
      </c>
      <c r="R37" s="8">
        <v>0</v>
      </c>
      <c r="S37" s="8" t="s">
        <v>71</v>
      </c>
      <c r="T37" s="8" t="s">
        <v>72</v>
      </c>
      <c r="U37" s="11" t="s">
        <v>33</v>
      </c>
    </row>
    <row r="38" spans="2:21" ht="264" x14ac:dyDescent="0.3">
      <c r="B38" s="6">
        <v>8</v>
      </c>
      <c r="C38" s="7" t="s">
        <v>18</v>
      </c>
      <c r="D38" s="8" t="s">
        <v>19</v>
      </c>
      <c r="E38" s="8" t="s">
        <v>20</v>
      </c>
      <c r="F38" s="8" t="s">
        <v>21</v>
      </c>
      <c r="G38" s="8" t="s">
        <v>73</v>
      </c>
      <c r="H38" s="8" t="s">
        <v>23</v>
      </c>
      <c r="I38" s="8" t="s">
        <v>74</v>
      </c>
      <c r="J38" s="8" t="s">
        <v>43</v>
      </c>
      <c r="K38" s="8" t="s">
        <v>75</v>
      </c>
      <c r="L38" s="8" t="s">
        <v>27</v>
      </c>
      <c r="M38" s="8" t="s">
        <v>76</v>
      </c>
      <c r="N38" s="9">
        <v>320</v>
      </c>
      <c r="O38" s="9">
        <v>371.2</v>
      </c>
      <c r="P38" s="12" t="s">
        <v>37</v>
      </c>
      <c r="Q38" s="8" t="s">
        <v>29</v>
      </c>
      <c r="R38" s="8">
        <v>0</v>
      </c>
      <c r="S38" s="8" t="s">
        <v>77</v>
      </c>
      <c r="T38" s="8" t="s">
        <v>78</v>
      </c>
      <c r="U38" s="11" t="s">
        <v>33</v>
      </c>
    </row>
    <row r="39" spans="2:21" ht="264" x14ac:dyDescent="0.3">
      <c r="B39" s="6">
        <v>9</v>
      </c>
      <c r="C39" s="7" t="s">
        <v>18</v>
      </c>
      <c r="D39" s="8" t="s">
        <v>19</v>
      </c>
      <c r="E39" s="8" t="s">
        <v>20</v>
      </c>
      <c r="F39" s="8" t="s">
        <v>55</v>
      </c>
      <c r="G39" s="8" t="s">
        <v>79</v>
      </c>
      <c r="H39" s="8" t="s">
        <v>23</v>
      </c>
      <c r="I39" s="8" t="s">
        <v>80</v>
      </c>
      <c r="J39" s="8" t="s">
        <v>43</v>
      </c>
      <c r="K39" s="8" t="s">
        <v>81</v>
      </c>
      <c r="L39" s="8" t="s">
        <v>27</v>
      </c>
      <c r="M39" s="8" t="s">
        <v>28</v>
      </c>
      <c r="N39" s="9">
        <v>180</v>
      </c>
      <c r="O39" s="9">
        <v>208.8</v>
      </c>
      <c r="P39" s="12" t="s">
        <v>37</v>
      </c>
      <c r="Q39" s="8"/>
      <c r="R39" s="8">
        <v>0</v>
      </c>
      <c r="S39" s="8" t="s">
        <v>82</v>
      </c>
      <c r="T39" s="8" t="s">
        <v>83</v>
      </c>
      <c r="U39" s="11" t="s">
        <v>33</v>
      </c>
    </row>
    <row r="40" spans="2:21" ht="297" x14ac:dyDescent="0.3">
      <c r="B40" s="6">
        <v>10</v>
      </c>
      <c r="C40" s="7" t="s">
        <v>18</v>
      </c>
      <c r="D40" s="8" t="s">
        <v>19</v>
      </c>
      <c r="E40" s="8" t="s">
        <v>20</v>
      </c>
      <c r="F40" s="8" t="s">
        <v>21</v>
      </c>
      <c r="G40" s="8" t="s">
        <v>22</v>
      </c>
      <c r="H40" s="8" t="s">
        <v>23</v>
      </c>
      <c r="I40" s="8" t="s">
        <v>84</v>
      </c>
      <c r="J40" s="8" t="s">
        <v>25</v>
      </c>
      <c r="K40" s="8" t="s">
        <v>85</v>
      </c>
      <c r="L40" s="8" t="s">
        <v>27</v>
      </c>
      <c r="M40" s="8" t="s">
        <v>28</v>
      </c>
      <c r="N40" s="9">
        <v>180</v>
      </c>
      <c r="O40" s="9">
        <v>208.8</v>
      </c>
      <c r="P40" s="12" t="s">
        <v>37</v>
      </c>
      <c r="Q40" s="8" t="s">
        <v>86</v>
      </c>
      <c r="R40" s="8">
        <v>0</v>
      </c>
      <c r="S40" s="8" t="s">
        <v>87</v>
      </c>
      <c r="T40" s="8" t="s">
        <v>88</v>
      </c>
      <c r="U40" s="11" t="s">
        <v>50</v>
      </c>
    </row>
    <row r="41" spans="2:21" ht="264" x14ac:dyDescent="0.3">
      <c r="B41" s="6">
        <v>11</v>
      </c>
      <c r="C41" s="14" t="s">
        <v>18</v>
      </c>
      <c r="D41" s="8" t="s">
        <v>19</v>
      </c>
      <c r="E41" s="8" t="s">
        <v>20</v>
      </c>
      <c r="F41" s="15" t="s">
        <v>21</v>
      </c>
      <c r="G41" s="15" t="s">
        <v>73</v>
      </c>
      <c r="H41" s="15" t="s">
        <v>23</v>
      </c>
      <c r="I41" s="15" t="s">
        <v>89</v>
      </c>
      <c r="J41" s="15" t="s">
        <v>25</v>
      </c>
      <c r="K41" s="15" t="s">
        <v>90</v>
      </c>
      <c r="L41" s="15" t="s">
        <v>36</v>
      </c>
      <c r="M41" s="15" t="s">
        <v>91</v>
      </c>
      <c r="N41" s="16">
        <v>344.82758620689657</v>
      </c>
      <c r="O41" s="16">
        <v>400</v>
      </c>
      <c r="P41" s="15" t="s">
        <v>37</v>
      </c>
      <c r="Q41" s="15" t="s">
        <v>92</v>
      </c>
      <c r="R41" s="15">
        <v>0</v>
      </c>
      <c r="S41" s="15" t="s">
        <v>93</v>
      </c>
      <c r="T41" s="15" t="s">
        <v>94</v>
      </c>
      <c r="U41" s="17" t="s">
        <v>95</v>
      </c>
    </row>
    <row r="42" spans="2:21" ht="264" x14ac:dyDescent="0.3">
      <c r="B42" s="6">
        <v>12</v>
      </c>
      <c r="C42" s="14" t="s">
        <v>18</v>
      </c>
      <c r="D42" s="8" t="s">
        <v>19</v>
      </c>
      <c r="E42" s="8" t="s">
        <v>20</v>
      </c>
      <c r="F42" s="15" t="s">
        <v>21</v>
      </c>
      <c r="G42" s="15" t="s">
        <v>73</v>
      </c>
      <c r="H42" s="15" t="s">
        <v>23</v>
      </c>
      <c r="I42" s="15" t="s">
        <v>96</v>
      </c>
      <c r="J42" s="15" t="s">
        <v>43</v>
      </c>
      <c r="K42" s="15" t="s">
        <v>97</v>
      </c>
      <c r="L42" s="15" t="s">
        <v>27</v>
      </c>
      <c r="M42" s="15" t="s">
        <v>91</v>
      </c>
      <c r="N42" s="16">
        <v>5056.43</v>
      </c>
      <c r="O42" s="16">
        <v>5865.4588000000003</v>
      </c>
      <c r="P42" s="15" t="s">
        <v>98</v>
      </c>
      <c r="Q42" s="15" t="s">
        <v>99</v>
      </c>
      <c r="R42" s="15">
        <v>0</v>
      </c>
      <c r="S42" s="18" t="s">
        <v>100</v>
      </c>
      <c r="T42" s="18" t="s">
        <v>101</v>
      </c>
      <c r="U42" s="17" t="s">
        <v>41</v>
      </c>
    </row>
    <row r="43" spans="2:21" ht="264" x14ac:dyDescent="0.3">
      <c r="B43" s="6">
        <v>13</v>
      </c>
      <c r="C43" s="7" t="s">
        <v>18</v>
      </c>
      <c r="D43" s="8" t="s">
        <v>19</v>
      </c>
      <c r="E43" s="8" t="s">
        <v>20</v>
      </c>
      <c r="F43" s="8" t="s">
        <v>21</v>
      </c>
      <c r="G43" s="8" t="s">
        <v>22</v>
      </c>
      <c r="H43" s="8" t="s">
        <v>23</v>
      </c>
      <c r="I43" s="8" t="s">
        <v>102</v>
      </c>
      <c r="J43" s="8" t="s">
        <v>43</v>
      </c>
      <c r="K43" s="8" t="s">
        <v>103</v>
      </c>
      <c r="L43" s="8" t="s">
        <v>27</v>
      </c>
      <c r="M43" s="8" t="s">
        <v>45</v>
      </c>
      <c r="N43" s="9">
        <v>72</v>
      </c>
      <c r="O43" s="9">
        <v>83.52</v>
      </c>
      <c r="P43" s="12" t="s">
        <v>29</v>
      </c>
      <c r="Q43" s="8" t="s">
        <v>30</v>
      </c>
      <c r="R43" s="8">
        <v>0</v>
      </c>
      <c r="S43" s="8" t="s">
        <v>104</v>
      </c>
      <c r="T43" s="8" t="s">
        <v>105</v>
      </c>
      <c r="U43" s="11" t="s">
        <v>33</v>
      </c>
    </row>
    <row r="44" spans="2:21" ht="264" x14ac:dyDescent="0.3">
      <c r="B44" s="6">
        <v>14</v>
      </c>
      <c r="C44" s="7" t="s">
        <v>18</v>
      </c>
      <c r="D44" s="8" t="s">
        <v>19</v>
      </c>
      <c r="E44" s="8" t="s">
        <v>20</v>
      </c>
      <c r="F44" s="8" t="s">
        <v>21</v>
      </c>
      <c r="G44" s="8" t="s">
        <v>22</v>
      </c>
      <c r="H44" s="8" t="s">
        <v>23</v>
      </c>
      <c r="I44" s="8" t="s">
        <v>106</v>
      </c>
      <c r="J44" s="8" t="s">
        <v>43</v>
      </c>
      <c r="K44" s="8" t="s">
        <v>107</v>
      </c>
      <c r="L44" s="8" t="s">
        <v>108</v>
      </c>
      <c r="M44" s="8" t="s">
        <v>45</v>
      </c>
      <c r="N44" s="9">
        <v>255</v>
      </c>
      <c r="O44" s="9">
        <v>295.8</v>
      </c>
      <c r="P44" s="12" t="s">
        <v>29</v>
      </c>
      <c r="Q44" s="8" t="s">
        <v>99</v>
      </c>
      <c r="R44" s="8">
        <v>0</v>
      </c>
      <c r="S44" s="8" t="s">
        <v>109</v>
      </c>
      <c r="T44" s="8" t="s">
        <v>105</v>
      </c>
      <c r="U44" s="11" t="s">
        <v>33</v>
      </c>
    </row>
    <row r="45" spans="2:21" ht="264" x14ac:dyDescent="0.3">
      <c r="B45" s="6">
        <v>15</v>
      </c>
      <c r="C45" s="7" t="s">
        <v>18</v>
      </c>
      <c r="D45" s="8" t="s">
        <v>19</v>
      </c>
      <c r="E45" s="8" t="s">
        <v>110</v>
      </c>
      <c r="F45" s="8" t="s">
        <v>111</v>
      </c>
      <c r="G45" s="8" t="s">
        <v>112</v>
      </c>
      <c r="H45" s="8" t="s">
        <v>23</v>
      </c>
      <c r="I45" s="8" t="s">
        <v>113</v>
      </c>
      <c r="J45" s="8" t="s">
        <v>114</v>
      </c>
      <c r="K45" s="8" t="s">
        <v>115</v>
      </c>
      <c r="L45" s="8" t="s">
        <v>27</v>
      </c>
      <c r="M45" s="8" t="s">
        <v>28</v>
      </c>
      <c r="N45" s="9">
        <v>270</v>
      </c>
      <c r="O45" s="9">
        <v>313.2</v>
      </c>
      <c r="P45" s="12" t="s">
        <v>116</v>
      </c>
      <c r="Q45" s="8" t="s">
        <v>70</v>
      </c>
      <c r="R45" s="8">
        <v>0</v>
      </c>
      <c r="S45" s="8" t="s">
        <v>117</v>
      </c>
      <c r="T45" s="8" t="s">
        <v>118</v>
      </c>
      <c r="U45" s="11" t="s">
        <v>50</v>
      </c>
    </row>
    <row r="46" spans="2:21" ht="165" x14ac:dyDescent="0.3">
      <c r="B46" s="6">
        <v>16</v>
      </c>
      <c r="C46" s="7" t="s">
        <v>18</v>
      </c>
      <c r="D46" s="8" t="s">
        <v>119</v>
      </c>
      <c r="E46" s="8" t="s">
        <v>110</v>
      </c>
      <c r="F46" s="8" t="s">
        <v>111</v>
      </c>
      <c r="G46" s="8" t="s">
        <v>112</v>
      </c>
      <c r="H46" s="8" t="s">
        <v>23</v>
      </c>
      <c r="I46" s="12" t="s">
        <v>120</v>
      </c>
      <c r="J46" s="12" t="s">
        <v>43</v>
      </c>
      <c r="K46" s="12" t="s">
        <v>121</v>
      </c>
      <c r="L46" s="8" t="s">
        <v>36</v>
      </c>
      <c r="M46" s="8" t="s">
        <v>45</v>
      </c>
      <c r="N46" s="9">
        <v>550</v>
      </c>
      <c r="O46" s="9">
        <v>638</v>
      </c>
      <c r="P46" s="8" t="s">
        <v>116</v>
      </c>
      <c r="Q46" s="8"/>
      <c r="R46" s="8">
        <v>0</v>
      </c>
      <c r="S46" s="8" t="s">
        <v>117</v>
      </c>
      <c r="T46" s="8" t="s">
        <v>118</v>
      </c>
      <c r="U46" s="11" t="s">
        <v>33</v>
      </c>
    </row>
    <row r="47" spans="2:21" ht="264" x14ac:dyDescent="0.3">
      <c r="B47" s="6">
        <v>17</v>
      </c>
      <c r="C47" s="7" t="s">
        <v>18</v>
      </c>
      <c r="D47" s="8" t="s">
        <v>19</v>
      </c>
      <c r="E47" s="8" t="s">
        <v>20</v>
      </c>
      <c r="F47" s="8" t="s">
        <v>21</v>
      </c>
      <c r="G47" s="8" t="s">
        <v>22</v>
      </c>
      <c r="H47" s="8" t="s">
        <v>23</v>
      </c>
      <c r="I47" s="8" t="s">
        <v>122</v>
      </c>
      <c r="J47" s="8" t="s">
        <v>25</v>
      </c>
      <c r="K47" s="8" t="s">
        <v>123</v>
      </c>
      <c r="L47" s="8" t="s">
        <v>27</v>
      </c>
      <c r="M47" s="8" t="s">
        <v>45</v>
      </c>
      <c r="N47" s="9">
        <v>558</v>
      </c>
      <c r="O47" s="9">
        <v>647.28</v>
      </c>
      <c r="P47" s="12" t="s">
        <v>37</v>
      </c>
      <c r="Q47" s="8" t="s">
        <v>124</v>
      </c>
      <c r="R47" s="8" t="s">
        <v>125</v>
      </c>
      <c r="S47" s="8" t="s">
        <v>126</v>
      </c>
      <c r="T47" s="8" t="s">
        <v>127</v>
      </c>
      <c r="U47" s="11" t="s">
        <v>41</v>
      </c>
    </row>
    <row r="48" spans="2:21" ht="264" x14ac:dyDescent="0.3">
      <c r="B48" s="6">
        <v>18</v>
      </c>
      <c r="C48" s="7" t="s">
        <v>18</v>
      </c>
      <c r="D48" s="8" t="s">
        <v>19</v>
      </c>
      <c r="E48" s="8" t="s">
        <v>20</v>
      </c>
      <c r="F48" s="8" t="s">
        <v>21</v>
      </c>
      <c r="G48" s="8" t="s">
        <v>73</v>
      </c>
      <c r="H48" s="8" t="s">
        <v>23</v>
      </c>
      <c r="I48" s="8" t="s">
        <v>128</v>
      </c>
      <c r="J48" s="8" t="s">
        <v>25</v>
      </c>
      <c r="K48" s="8" t="s">
        <v>129</v>
      </c>
      <c r="L48" s="8" t="s">
        <v>27</v>
      </c>
      <c r="M48" s="8" t="s">
        <v>45</v>
      </c>
      <c r="N48" s="9">
        <v>170</v>
      </c>
      <c r="O48" s="9">
        <v>197.2</v>
      </c>
      <c r="P48" s="12" t="s">
        <v>37</v>
      </c>
      <c r="Q48" s="8" t="s">
        <v>130</v>
      </c>
      <c r="R48" s="8">
        <v>0</v>
      </c>
      <c r="S48" s="8" t="s">
        <v>131</v>
      </c>
      <c r="T48" s="8" t="s">
        <v>132</v>
      </c>
      <c r="U48" s="11" t="s">
        <v>50</v>
      </c>
    </row>
    <row r="49" spans="2:21" ht="264" x14ac:dyDescent="0.3">
      <c r="B49" s="6">
        <v>19</v>
      </c>
      <c r="C49" s="7" t="s">
        <v>18</v>
      </c>
      <c r="D49" s="8" t="s">
        <v>19</v>
      </c>
      <c r="E49" s="8" t="s">
        <v>20</v>
      </c>
      <c r="F49" s="8" t="s">
        <v>21</v>
      </c>
      <c r="G49" s="8" t="s">
        <v>22</v>
      </c>
      <c r="H49" s="8" t="s">
        <v>23</v>
      </c>
      <c r="I49" s="8" t="s">
        <v>133</v>
      </c>
      <c r="J49" s="8" t="s">
        <v>43</v>
      </c>
      <c r="K49" s="8" t="s">
        <v>134</v>
      </c>
      <c r="L49" s="8" t="s">
        <v>27</v>
      </c>
      <c r="M49" s="8" t="s">
        <v>135</v>
      </c>
      <c r="N49" s="9">
        <v>24</v>
      </c>
      <c r="O49" s="9">
        <v>27.84</v>
      </c>
      <c r="P49" s="12" t="s">
        <v>37</v>
      </c>
      <c r="Q49" s="8" t="s">
        <v>136</v>
      </c>
      <c r="R49" s="8">
        <v>0</v>
      </c>
      <c r="S49" s="8" t="s">
        <v>137</v>
      </c>
      <c r="T49" s="8" t="s">
        <v>132</v>
      </c>
      <c r="U49" s="13" t="s">
        <v>33</v>
      </c>
    </row>
    <row r="50" spans="2:21" ht="264" x14ac:dyDescent="0.3">
      <c r="B50" s="6">
        <v>20</v>
      </c>
      <c r="C50" s="19" t="s">
        <v>18</v>
      </c>
      <c r="D50" s="8" t="s">
        <v>19</v>
      </c>
      <c r="E50" s="8" t="s">
        <v>20</v>
      </c>
      <c r="F50" s="12" t="s">
        <v>21</v>
      </c>
      <c r="G50" s="8" t="s">
        <v>22</v>
      </c>
      <c r="H50" s="12" t="s">
        <v>23</v>
      </c>
      <c r="I50" s="12" t="s">
        <v>138</v>
      </c>
      <c r="J50" s="12" t="s">
        <v>43</v>
      </c>
      <c r="K50" s="12" t="s">
        <v>139</v>
      </c>
      <c r="L50" s="12" t="s">
        <v>108</v>
      </c>
      <c r="M50" s="12" t="s">
        <v>45</v>
      </c>
      <c r="N50" s="20">
        <v>1025</v>
      </c>
      <c r="O50" s="20">
        <v>1189</v>
      </c>
      <c r="P50" s="12" t="s">
        <v>29</v>
      </c>
      <c r="Q50" s="12" t="s">
        <v>99</v>
      </c>
      <c r="R50" s="12">
        <v>0</v>
      </c>
      <c r="S50" s="12" t="s">
        <v>140</v>
      </c>
      <c r="T50" s="12" t="s">
        <v>141</v>
      </c>
      <c r="U50" s="13" t="s">
        <v>142</v>
      </c>
    </row>
    <row r="51" spans="2:21" ht="264" x14ac:dyDescent="0.3">
      <c r="B51" s="6">
        <v>21</v>
      </c>
      <c r="C51" s="19" t="s">
        <v>18</v>
      </c>
      <c r="D51" s="8" t="s">
        <v>19</v>
      </c>
      <c r="E51" s="8" t="s">
        <v>20</v>
      </c>
      <c r="F51" s="12" t="s">
        <v>21</v>
      </c>
      <c r="G51" s="8" t="s">
        <v>22</v>
      </c>
      <c r="H51" s="12" t="s">
        <v>23</v>
      </c>
      <c r="I51" s="12" t="s">
        <v>143</v>
      </c>
      <c r="J51" s="12" t="s">
        <v>43</v>
      </c>
      <c r="K51" s="12" t="s">
        <v>144</v>
      </c>
      <c r="L51" s="12" t="s">
        <v>108</v>
      </c>
      <c r="M51" s="12" t="s">
        <v>28</v>
      </c>
      <c r="N51" s="20">
        <v>125</v>
      </c>
      <c r="O51" s="20">
        <v>145</v>
      </c>
      <c r="P51" s="12" t="s">
        <v>29</v>
      </c>
      <c r="Q51" s="12" t="s">
        <v>99</v>
      </c>
      <c r="R51" s="12" t="s">
        <v>145</v>
      </c>
      <c r="S51" s="12" t="s">
        <v>146</v>
      </c>
      <c r="T51" s="12" t="s">
        <v>147</v>
      </c>
      <c r="U51" s="13" t="s">
        <v>50</v>
      </c>
    </row>
    <row r="52" spans="2:21" ht="264" x14ac:dyDescent="0.3">
      <c r="B52" s="6">
        <v>22</v>
      </c>
      <c r="C52" s="19" t="s">
        <v>18</v>
      </c>
      <c r="D52" s="8" t="s">
        <v>19</v>
      </c>
      <c r="E52" s="8" t="s">
        <v>20</v>
      </c>
      <c r="F52" s="12" t="s">
        <v>21</v>
      </c>
      <c r="G52" s="8" t="s">
        <v>22</v>
      </c>
      <c r="H52" s="12" t="s">
        <v>23</v>
      </c>
      <c r="I52" s="12" t="s">
        <v>148</v>
      </c>
      <c r="J52" s="12" t="s">
        <v>43</v>
      </c>
      <c r="K52" s="12" t="s">
        <v>149</v>
      </c>
      <c r="L52" s="12" t="s">
        <v>108</v>
      </c>
      <c r="M52" s="12" t="s">
        <v>28</v>
      </c>
      <c r="N52" s="20">
        <v>260</v>
      </c>
      <c r="O52" s="20">
        <v>301.60000000000002</v>
      </c>
      <c r="P52" s="12" t="s">
        <v>29</v>
      </c>
      <c r="Q52" s="12" t="s">
        <v>99</v>
      </c>
      <c r="R52" s="12" t="s">
        <v>145</v>
      </c>
      <c r="S52" s="12" t="s">
        <v>150</v>
      </c>
      <c r="T52" s="12" t="s">
        <v>151</v>
      </c>
      <c r="U52" s="13" t="s">
        <v>33</v>
      </c>
    </row>
    <row r="53" spans="2:21" ht="264" x14ac:dyDescent="0.3">
      <c r="B53" s="6">
        <v>23</v>
      </c>
      <c r="C53" s="19" t="s">
        <v>18</v>
      </c>
      <c r="D53" s="8" t="s">
        <v>19</v>
      </c>
      <c r="E53" s="8" t="s">
        <v>20</v>
      </c>
      <c r="F53" s="12" t="s">
        <v>21</v>
      </c>
      <c r="G53" s="8" t="s">
        <v>22</v>
      </c>
      <c r="H53" s="12" t="s">
        <v>23</v>
      </c>
      <c r="I53" s="12" t="s">
        <v>152</v>
      </c>
      <c r="J53" s="12" t="s">
        <v>43</v>
      </c>
      <c r="K53" s="12" t="s">
        <v>153</v>
      </c>
      <c r="L53" s="12" t="s">
        <v>108</v>
      </c>
      <c r="M53" s="12" t="s">
        <v>28</v>
      </c>
      <c r="N53" s="20">
        <v>56</v>
      </c>
      <c r="O53" s="20">
        <v>64.959999999999994</v>
      </c>
      <c r="P53" s="12" t="s">
        <v>29</v>
      </c>
      <c r="Q53" s="12" t="s">
        <v>99</v>
      </c>
      <c r="R53" s="12" t="s">
        <v>145</v>
      </c>
      <c r="S53" s="12" t="s">
        <v>154</v>
      </c>
      <c r="T53" s="12" t="s">
        <v>147</v>
      </c>
      <c r="U53" s="13" t="s">
        <v>33</v>
      </c>
    </row>
    <row r="54" spans="2:21" ht="264" x14ac:dyDescent="0.3">
      <c r="B54" s="6">
        <v>24</v>
      </c>
      <c r="C54" s="7" t="s">
        <v>18</v>
      </c>
      <c r="D54" s="8" t="s">
        <v>19</v>
      </c>
      <c r="E54" s="8" t="s">
        <v>20</v>
      </c>
      <c r="F54" s="8" t="s">
        <v>21</v>
      </c>
      <c r="G54" s="8" t="s">
        <v>22</v>
      </c>
      <c r="H54" s="8" t="s">
        <v>23</v>
      </c>
      <c r="I54" s="8" t="s">
        <v>155</v>
      </c>
      <c r="J54" s="8" t="s">
        <v>43</v>
      </c>
      <c r="K54" s="8" t="s">
        <v>156</v>
      </c>
      <c r="L54" s="12" t="s">
        <v>108</v>
      </c>
      <c r="M54" s="8" t="s">
        <v>28</v>
      </c>
      <c r="N54" s="9">
        <v>42</v>
      </c>
      <c r="O54" s="9">
        <v>48.72</v>
      </c>
      <c r="P54" s="8" t="s">
        <v>29</v>
      </c>
      <c r="Q54" s="8" t="s">
        <v>99</v>
      </c>
      <c r="R54" s="8" t="s">
        <v>145</v>
      </c>
      <c r="S54" s="8" t="s">
        <v>157</v>
      </c>
      <c r="T54" s="8" t="s">
        <v>147</v>
      </c>
      <c r="U54" s="13" t="s">
        <v>50</v>
      </c>
    </row>
    <row r="55" spans="2:21" ht="264" x14ac:dyDescent="0.3">
      <c r="B55" s="6">
        <v>25</v>
      </c>
      <c r="C55" s="7" t="s">
        <v>18</v>
      </c>
      <c r="D55" s="8" t="s">
        <v>19</v>
      </c>
      <c r="E55" s="8" t="s">
        <v>20</v>
      </c>
      <c r="F55" s="8" t="s">
        <v>21</v>
      </c>
      <c r="G55" s="8" t="s">
        <v>22</v>
      </c>
      <c r="H55" s="8" t="s">
        <v>23</v>
      </c>
      <c r="I55" s="8" t="s">
        <v>158</v>
      </c>
      <c r="J55" s="8" t="s">
        <v>43</v>
      </c>
      <c r="K55" s="8" t="s">
        <v>159</v>
      </c>
      <c r="L55" s="12" t="s">
        <v>108</v>
      </c>
      <c r="M55" s="8" t="s">
        <v>28</v>
      </c>
      <c r="N55" s="9">
        <v>40</v>
      </c>
      <c r="O55" s="9">
        <v>46.4</v>
      </c>
      <c r="P55" s="8" t="s">
        <v>29</v>
      </c>
      <c r="Q55" s="8" t="s">
        <v>99</v>
      </c>
      <c r="R55" s="8" t="s">
        <v>145</v>
      </c>
      <c r="S55" s="8" t="s">
        <v>160</v>
      </c>
      <c r="T55" s="8" t="s">
        <v>147</v>
      </c>
      <c r="U55" s="13" t="s">
        <v>50</v>
      </c>
    </row>
    <row r="56" spans="2:21" ht="264" x14ac:dyDescent="0.3">
      <c r="B56" s="6">
        <v>26</v>
      </c>
      <c r="C56" s="7" t="s">
        <v>18</v>
      </c>
      <c r="D56" s="8" t="s">
        <v>19</v>
      </c>
      <c r="E56" s="8" t="s">
        <v>20</v>
      </c>
      <c r="F56" s="8" t="s">
        <v>21</v>
      </c>
      <c r="G56" s="8" t="s">
        <v>22</v>
      </c>
      <c r="H56" s="8" t="s">
        <v>23</v>
      </c>
      <c r="I56" s="8" t="s">
        <v>161</v>
      </c>
      <c r="J56" s="8" t="s">
        <v>43</v>
      </c>
      <c r="K56" s="8" t="s">
        <v>162</v>
      </c>
      <c r="L56" s="12" t="s">
        <v>108</v>
      </c>
      <c r="M56" s="8" t="s">
        <v>28</v>
      </c>
      <c r="N56" s="9">
        <v>40</v>
      </c>
      <c r="O56" s="9">
        <v>46.4</v>
      </c>
      <c r="P56" s="8" t="s">
        <v>29</v>
      </c>
      <c r="Q56" s="8" t="s">
        <v>99</v>
      </c>
      <c r="R56" s="8" t="s">
        <v>145</v>
      </c>
      <c r="S56" s="8" t="s">
        <v>163</v>
      </c>
      <c r="T56" s="8" t="s">
        <v>147</v>
      </c>
      <c r="U56" s="13" t="s">
        <v>50</v>
      </c>
    </row>
    <row r="57" spans="2:21" ht="264" x14ac:dyDescent="0.3">
      <c r="B57" s="6">
        <v>27</v>
      </c>
      <c r="C57" s="7" t="s">
        <v>18</v>
      </c>
      <c r="D57" s="8" t="s">
        <v>19</v>
      </c>
      <c r="E57" s="8" t="s">
        <v>164</v>
      </c>
      <c r="F57" s="8" t="s">
        <v>165</v>
      </c>
      <c r="G57" s="8" t="s">
        <v>166</v>
      </c>
      <c r="H57" s="8" t="s">
        <v>23</v>
      </c>
      <c r="I57" s="12" t="s">
        <v>167</v>
      </c>
      <c r="J57" s="12" t="s">
        <v>25</v>
      </c>
      <c r="K57" s="12" t="s">
        <v>168</v>
      </c>
      <c r="L57" s="12" t="s">
        <v>27</v>
      </c>
      <c r="M57" s="12" t="s">
        <v>28</v>
      </c>
      <c r="N57" s="20">
        <v>1500</v>
      </c>
      <c r="O57" s="20">
        <v>1740</v>
      </c>
      <c r="P57" s="12" t="s">
        <v>169</v>
      </c>
      <c r="Q57" s="12" t="s">
        <v>99</v>
      </c>
      <c r="R57" s="12" t="s">
        <v>170</v>
      </c>
      <c r="S57" s="12" t="s">
        <v>171</v>
      </c>
      <c r="T57" s="8" t="s">
        <v>172</v>
      </c>
      <c r="U57" s="11" t="s">
        <v>33</v>
      </c>
    </row>
    <row r="58" spans="2:21" ht="264" x14ac:dyDescent="0.3">
      <c r="B58" s="6">
        <v>28</v>
      </c>
      <c r="C58" s="7" t="s">
        <v>18</v>
      </c>
      <c r="D58" s="8" t="s">
        <v>19</v>
      </c>
      <c r="E58" s="8" t="s">
        <v>20</v>
      </c>
      <c r="F58" s="8" t="s">
        <v>21</v>
      </c>
      <c r="G58" s="8" t="s">
        <v>73</v>
      </c>
      <c r="H58" s="8" t="s">
        <v>23</v>
      </c>
      <c r="I58" s="8" t="s">
        <v>173</v>
      </c>
      <c r="J58" s="8" t="s">
        <v>43</v>
      </c>
      <c r="K58" s="8" t="s">
        <v>174</v>
      </c>
      <c r="L58" s="8" t="s">
        <v>27</v>
      </c>
      <c r="M58" s="8" t="s">
        <v>59</v>
      </c>
      <c r="N58" s="9">
        <v>205</v>
      </c>
      <c r="O58" s="9">
        <v>237.8</v>
      </c>
      <c r="P58" s="12" t="s">
        <v>37</v>
      </c>
      <c r="Q58" s="8"/>
      <c r="R58" s="8">
        <v>0</v>
      </c>
      <c r="S58" s="21" t="s">
        <v>175</v>
      </c>
      <c r="T58" s="8" t="s">
        <v>176</v>
      </c>
      <c r="U58" s="11" t="s">
        <v>33</v>
      </c>
    </row>
    <row r="59" spans="2:21" ht="264" x14ac:dyDescent="0.3">
      <c r="B59" s="6">
        <v>29</v>
      </c>
      <c r="C59" s="7" t="s">
        <v>18</v>
      </c>
      <c r="D59" s="8" t="s">
        <v>19</v>
      </c>
      <c r="E59" s="8" t="s">
        <v>20</v>
      </c>
      <c r="F59" s="8" t="s">
        <v>55</v>
      </c>
      <c r="G59" s="8" t="s">
        <v>56</v>
      </c>
      <c r="H59" s="8" t="s">
        <v>23</v>
      </c>
      <c r="I59" s="8" t="s">
        <v>177</v>
      </c>
      <c r="J59" s="8" t="s">
        <v>43</v>
      </c>
      <c r="K59" s="8" t="s">
        <v>178</v>
      </c>
      <c r="L59" s="8" t="s">
        <v>27</v>
      </c>
      <c r="M59" s="8" t="s">
        <v>91</v>
      </c>
      <c r="N59" s="9">
        <v>170</v>
      </c>
      <c r="O59" s="9">
        <v>197.2</v>
      </c>
      <c r="P59" s="12" t="s">
        <v>92</v>
      </c>
      <c r="Q59" s="8" t="s">
        <v>179</v>
      </c>
      <c r="R59" s="8">
        <v>0</v>
      </c>
      <c r="S59" s="8" t="s">
        <v>180</v>
      </c>
      <c r="T59" s="8" t="s">
        <v>181</v>
      </c>
      <c r="U59" s="11" t="s">
        <v>33</v>
      </c>
    </row>
    <row r="60" spans="2:21" ht="264" x14ac:dyDescent="0.3">
      <c r="B60" s="6">
        <v>30</v>
      </c>
      <c r="C60" s="19" t="s">
        <v>18</v>
      </c>
      <c r="D60" s="8" t="s">
        <v>19</v>
      </c>
      <c r="E60" s="8" t="s">
        <v>20</v>
      </c>
      <c r="F60" s="12" t="s">
        <v>55</v>
      </c>
      <c r="G60" s="8" t="s">
        <v>56</v>
      </c>
      <c r="H60" s="12" t="s">
        <v>23</v>
      </c>
      <c r="I60" s="12" t="s">
        <v>182</v>
      </c>
      <c r="J60" s="12" t="s">
        <v>43</v>
      </c>
      <c r="K60" s="12" t="s">
        <v>183</v>
      </c>
      <c r="L60" s="12" t="s">
        <v>27</v>
      </c>
      <c r="M60" s="12" t="s">
        <v>45</v>
      </c>
      <c r="N60" s="20">
        <v>2500</v>
      </c>
      <c r="O60" s="20">
        <v>2900</v>
      </c>
      <c r="P60" s="12" t="s">
        <v>37</v>
      </c>
      <c r="Q60" s="12" t="s">
        <v>29</v>
      </c>
      <c r="R60" s="12" t="s">
        <v>184</v>
      </c>
      <c r="S60" s="12" t="s">
        <v>185</v>
      </c>
      <c r="T60" s="12" t="s">
        <v>186</v>
      </c>
      <c r="U60" s="13" t="s">
        <v>50</v>
      </c>
    </row>
    <row r="61" spans="2:21" ht="313.5" x14ac:dyDescent="0.3">
      <c r="B61" s="6">
        <v>31</v>
      </c>
      <c r="C61" s="7" t="s">
        <v>18</v>
      </c>
      <c r="D61" s="8" t="s">
        <v>19</v>
      </c>
      <c r="E61" s="8" t="s">
        <v>164</v>
      </c>
      <c r="F61" s="8" t="s">
        <v>187</v>
      </c>
      <c r="G61" s="8" t="s">
        <v>188</v>
      </c>
      <c r="H61" s="8" t="s">
        <v>23</v>
      </c>
      <c r="I61" s="8" t="s">
        <v>189</v>
      </c>
      <c r="J61" s="8" t="s">
        <v>25</v>
      </c>
      <c r="K61" s="8" t="s">
        <v>190</v>
      </c>
      <c r="L61" s="8" t="s">
        <v>36</v>
      </c>
      <c r="M61" s="8" t="s">
        <v>45</v>
      </c>
      <c r="N61" s="9">
        <v>3600</v>
      </c>
      <c r="O61" s="9">
        <v>4176</v>
      </c>
      <c r="P61" s="8" t="s">
        <v>116</v>
      </c>
      <c r="Q61" s="8" t="s">
        <v>99</v>
      </c>
      <c r="R61" s="8" t="s">
        <v>191</v>
      </c>
      <c r="S61" s="8" t="s">
        <v>192</v>
      </c>
      <c r="T61" s="8" t="s">
        <v>193</v>
      </c>
      <c r="U61" s="11" t="s">
        <v>33</v>
      </c>
    </row>
    <row r="62" spans="2:21" ht="264" x14ac:dyDescent="0.3">
      <c r="B62" s="6">
        <v>32</v>
      </c>
      <c r="C62" s="7" t="s">
        <v>194</v>
      </c>
      <c r="D62" s="8" t="s">
        <v>19</v>
      </c>
      <c r="E62" s="8" t="s">
        <v>164</v>
      </c>
      <c r="F62" s="8" t="s">
        <v>195</v>
      </c>
      <c r="G62" s="8" t="s">
        <v>196</v>
      </c>
      <c r="H62" s="8" t="s">
        <v>23</v>
      </c>
      <c r="I62" s="8" t="s">
        <v>197</v>
      </c>
      <c r="J62" s="8" t="s">
        <v>25</v>
      </c>
      <c r="K62" s="8" t="s">
        <v>198</v>
      </c>
      <c r="L62" s="8" t="s">
        <v>27</v>
      </c>
      <c r="M62" s="8" t="s">
        <v>45</v>
      </c>
      <c r="N62" s="9">
        <v>620</v>
      </c>
      <c r="O62" s="9">
        <v>719.2</v>
      </c>
      <c r="P62" s="12" t="s">
        <v>92</v>
      </c>
      <c r="Q62" s="8" t="s">
        <v>199</v>
      </c>
      <c r="R62" s="8">
        <v>0</v>
      </c>
      <c r="S62" s="8" t="s">
        <v>200</v>
      </c>
      <c r="T62" s="8" t="s">
        <v>201</v>
      </c>
      <c r="U62" s="11" t="s">
        <v>33</v>
      </c>
    </row>
    <row r="63" spans="2:21" ht="264" x14ac:dyDescent="0.3">
      <c r="B63" s="6">
        <v>33</v>
      </c>
      <c r="C63" s="19" t="s">
        <v>194</v>
      </c>
      <c r="D63" s="8" t="s">
        <v>19</v>
      </c>
      <c r="E63" s="8" t="s">
        <v>164</v>
      </c>
      <c r="F63" s="8" t="s">
        <v>187</v>
      </c>
      <c r="G63" s="12" t="s">
        <v>202</v>
      </c>
      <c r="H63" s="12" t="s">
        <v>23</v>
      </c>
      <c r="I63" s="12" t="s">
        <v>203</v>
      </c>
      <c r="J63" s="12" t="s">
        <v>43</v>
      </c>
      <c r="K63" s="12" t="s">
        <v>204</v>
      </c>
      <c r="L63" s="12" t="s">
        <v>27</v>
      </c>
      <c r="M63" s="12" t="s">
        <v>45</v>
      </c>
      <c r="N63" s="20">
        <v>700</v>
      </c>
      <c r="O63" s="20">
        <v>812</v>
      </c>
      <c r="P63" s="12" t="s">
        <v>92</v>
      </c>
      <c r="Q63" s="12" t="s">
        <v>205</v>
      </c>
      <c r="R63" s="12">
        <v>0</v>
      </c>
      <c r="S63" s="12" t="s">
        <v>206</v>
      </c>
      <c r="T63" s="12" t="s">
        <v>207</v>
      </c>
      <c r="U63" s="13" t="s">
        <v>142</v>
      </c>
    </row>
    <row r="64" spans="2:21" ht="264" x14ac:dyDescent="0.3">
      <c r="B64" s="6">
        <v>34</v>
      </c>
      <c r="C64" s="19" t="s">
        <v>194</v>
      </c>
      <c r="D64" s="8" t="s">
        <v>19</v>
      </c>
      <c r="E64" s="8" t="s">
        <v>164</v>
      </c>
      <c r="F64" s="12" t="s">
        <v>165</v>
      </c>
      <c r="G64" s="12" t="s">
        <v>208</v>
      </c>
      <c r="H64" s="12" t="s">
        <v>23</v>
      </c>
      <c r="I64" s="12" t="s">
        <v>209</v>
      </c>
      <c r="J64" s="12" t="s">
        <v>43</v>
      </c>
      <c r="K64" s="12" t="s">
        <v>210</v>
      </c>
      <c r="L64" s="12" t="s">
        <v>27</v>
      </c>
      <c r="M64" s="12" t="s">
        <v>45</v>
      </c>
      <c r="N64" s="20">
        <v>250</v>
      </c>
      <c r="O64" s="20">
        <v>290</v>
      </c>
      <c r="P64" s="12" t="s">
        <v>92</v>
      </c>
      <c r="Q64" s="12" t="s">
        <v>211</v>
      </c>
      <c r="R64" s="12">
        <v>0</v>
      </c>
      <c r="S64" s="12" t="s">
        <v>212</v>
      </c>
      <c r="T64" s="12" t="s">
        <v>213</v>
      </c>
      <c r="U64" s="13" t="s">
        <v>33</v>
      </c>
    </row>
    <row r="65" spans="2:21" ht="264" x14ac:dyDescent="0.3">
      <c r="B65" s="6">
        <v>35</v>
      </c>
      <c r="C65" s="19" t="s">
        <v>194</v>
      </c>
      <c r="D65" s="8" t="s">
        <v>19</v>
      </c>
      <c r="E65" s="8" t="s">
        <v>164</v>
      </c>
      <c r="F65" s="12" t="s">
        <v>165</v>
      </c>
      <c r="G65" s="12" t="s">
        <v>208</v>
      </c>
      <c r="H65" s="12" t="s">
        <v>23</v>
      </c>
      <c r="I65" s="12" t="s">
        <v>214</v>
      </c>
      <c r="J65" s="12" t="s">
        <v>25</v>
      </c>
      <c r="K65" s="12" t="s">
        <v>215</v>
      </c>
      <c r="L65" s="12" t="s">
        <v>27</v>
      </c>
      <c r="M65" s="12" t="s">
        <v>45</v>
      </c>
      <c r="N65" s="20">
        <v>245.97499999999999</v>
      </c>
      <c r="O65" s="20">
        <v>285.33100000000002</v>
      </c>
      <c r="P65" s="12" t="s">
        <v>92</v>
      </c>
      <c r="Q65" s="12" t="s">
        <v>29</v>
      </c>
      <c r="R65" s="12">
        <v>0</v>
      </c>
      <c r="S65" s="12" t="s">
        <v>216</v>
      </c>
      <c r="T65" s="12" t="s">
        <v>217</v>
      </c>
      <c r="U65" s="13" t="s">
        <v>50</v>
      </c>
    </row>
    <row r="66" spans="2:21" ht="264" x14ac:dyDescent="0.3">
      <c r="B66" s="6">
        <v>36</v>
      </c>
      <c r="C66" s="19" t="s">
        <v>194</v>
      </c>
      <c r="D66" s="8" t="s">
        <v>19</v>
      </c>
      <c r="E66" s="8" t="s">
        <v>164</v>
      </c>
      <c r="F66" s="12" t="s">
        <v>195</v>
      </c>
      <c r="G66" s="12" t="s">
        <v>218</v>
      </c>
      <c r="H66" s="12" t="s">
        <v>23</v>
      </c>
      <c r="I66" s="12" t="s">
        <v>219</v>
      </c>
      <c r="J66" s="12" t="s">
        <v>43</v>
      </c>
      <c r="K66" s="12" t="s">
        <v>220</v>
      </c>
      <c r="L66" s="12" t="s">
        <v>36</v>
      </c>
      <c r="M66" s="12" t="s">
        <v>45</v>
      </c>
      <c r="N66" s="20">
        <v>580</v>
      </c>
      <c r="O66" s="20">
        <v>672.8</v>
      </c>
      <c r="P66" s="12" t="s">
        <v>205</v>
      </c>
      <c r="Q66" s="12" t="s">
        <v>116</v>
      </c>
      <c r="R66" s="12">
        <v>0</v>
      </c>
      <c r="S66" s="12" t="s">
        <v>221</v>
      </c>
      <c r="T66" s="12" t="s">
        <v>222</v>
      </c>
      <c r="U66" s="13" t="s">
        <v>142</v>
      </c>
    </row>
    <row r="67" spans="2:21" ht="264" x14ac:dyDescent="0.3">
      <c r="B67" s="6">
        <v>37</v>
      </c>
      <c r="C67" s="19" t="s">
        <v>194</v>
      </c>
      <c r="D67" s="8" t="s">
        <v>19</v>
      </c>
      <c r="E67" s="8" t="s">
        <v>164</v>
      </c>
      <c r="F67" s="12" t="s">
        <v>195</v>
      </c>
      <c r="G67" s="8" t="s">
        <v>196</v>
      </c>
      <c r="H67" s="12" t="s">
        <v>23</v>
      </c>
      <c r="I67" s="12" t="s">
        <v>223</v>
      </c>
      <c r="J67" s="12" t="s">
        <v>43</v>
      </c>
      <c r="K67" s="12" t="s">
        <v>224</v>
      </c>
      <c r="L67" s="12" t="s">
        <v>27</v>
      </c>
      <c r="M67" s="12" t="s">
        <v>45</v>
      </c>
      <c r="N67" s="20">
        <v>855</v>
      </c>
      <c r="O67" s="20">
        <v>991.8</v>
      </c>
      <c r="P67" s="12" t="s">
        <v>29</v>
      </c>
      <c r="Q67" s="12" t="s">
        <v>99</v>
      </c>
      <c r="R67" s="12">
        <v>0</v>
      </c>
      <c r="S67" s="12" t="s">
        <v>225</v>
      </c>
      <c r="T67" s="12" t="s">
        <v>226</v>
      </c>
      <c r="U67" s="13" t="s">
        <v>41</v>
      </c>
    </row>
    <row r="68" spans="2:21" ht="264" x14ac:dyDescent="0.3">
      <c r="B68" s="6">
        <v>38</v>
      </c>
      <c r="C68" s="19" t="s">
        <v>194</v>
      </c>
      <c r="D68" s="8" t="s">
        <v>19</v>
      </c>
      <c r="E68" s="8" t="s">
        <v>164</v>
      </c>
      <c r="F68" s="12" t="s">
        <v>195</v>
      </c>
      <c r="G68" s="12" t="s">
        <v>218</v>
      </c>
      <c r="H68" s="12" t="s">
        <v>23</v>
      </c>
      <c r="I68" s="12" t="s">
        <v>227</v>
      </c>
      <c r="J68" s="12" t="s">
        <v>25</v>
      </c>
      <c r="K68" s="12" t="s">
        <v>228</v>
      </c>
      <c r="L68" s="12" t="s">
        <v>36</v>
      </c>
      <c r="M68" s="12" t="s">
        <v>45</v>
      </c>
      <c r="N68" s="20">
        <v>250</v>
      </c>
      <c r="O68" s="20">
        <v>290</v>
      </c>
      <c r="P68" s="12" t="s">
        <v>92</v>
      </c>
      <c r="Q68" s="12" t="s">
        <v>229</v>
      </c>
      <c r="R68" s="12">
        <v>0</v>
      </c>
      <c r="S68" s="12" t="s">
        <v>230</v>
      </c>
      <c r="T68" s="12" t="s">
        <v>231</v>
      </c>
      <c r="U68" s="13" t="s">
        <v>50</v>
      </c>
    </row>
    <row r="69" spans="2:21" ht="264" x14ac:dyDescent="0.3">
      <c r="B69" s="6">
        <v>39</v>
      </c>
      <c r="C69" s="19" t="s">
        <v>232</v>
      </c>
      <c r="D69" s="8" t="s">
        <v>19</v>
      </c>
      <c r="E69" s="12" t="s">
        <v>233</v>
      </c>
      <c r="F69" s="12" t="s">
        <v>234</v>
      </c>
      <c r="G69" s="12" t="s">
        <v>235</v>
      </c>
      <c r="H69" s="12" t="s">
        <v>23</v>
      </c>
      <c r="I69" s="12" t="s">
        <v>236</v>
      </c>
      <c r="J69" s="12" t="s">
        <v>25</v>
      </c>
      <c r="K69" s="12" t="s">
        <v>237</v>
      </c>
      <c r="L69" s="12" t="s">
        <v>27</v>
      </c>
      <c r="M69" s="12" t="s">
        <v>28</v>
      </c>
      <c r="N69" s="20">
        <v>410</v>
      </c>
      <c r="O69" s="20">
        <v>475.6</v>
      </c>
      <c r="P69" s="12" t="s">
        <v>92</v>
      </c>
      <c r="Q69" s="12" t="s">
        <v>238</v>
      </c>
      <c r="R69" s="12">
        <v>0</v>
      </c>
      <c r="S69" s="12" t="s">
        <v>239</v>
      </c>
      <c r="T69" s="12" t="s">
        <v>240</v>
      </c>
      <c r="U69" s="13" t="s">
        <v>41</v>
      </c>
    </row>
    <row r="70" spans="2:21" ht="409.5" x14ac:dyDescent="0.3">
      <c r="B70" s="6">
        <v>40</v>
      </c>
      <c r="C70" s="19" t="s">
        <v>232</v>
      </c>
      <c r="D70" s="8" t="s">
        <v>19</v>
      </c>
      <c r="E70" s="8" t="s">
        <v>164</v>
      </c>
      <c r="F70" s="12" t="s">
        <v>165</v>
      </c>
      <c r="G70" s="12" t="s">
        <v>166</v>
      </c>
      <c r="H70" s="12" t="s">
        <v>23</v>
      </c>
      <c r="I70" s="12" t="s">
        <v>241</v>
      </c>
      <c r="J70" s="12" t="s">
        <v>25</v>
      </c>
      <c r="K70" s="12" t="s">
        <v>242</v>
      </c>
      <c r="L70" s="12" t="s">
        <v>36</v>
      </c>
      <c r="M70" s="12" t="s">
        <v>28</v>
      </c>
      <c r="N70" s="20">
        <v>2600</v>
      </c>
      <c r="O70" s="20">
        <v>3016</v>
      </c>
      <c r="P70" s="12" t="s">
        <v>92</v>
      </c>
      <c r="Q70" s="12" t="s">
        <v>29</v>
      </c>
      <c r="R70" s="12">
        <v>0</v>
      </c>
      <c r="S70" s="12" t="s">
        <v>243</v>
      </c>
      <c r="T70" s="12" t="s">
        <v>244</v>
      </c>
      <c r="U70" s="13" t="s">
        <v>33</v>
      </c>
    </row>
    <row r="71" spans="2:21" s="35" customFormat="1" ht="409.5" x14ac:dyDescent="0.3">
      <c r="B71" s="30">
        <v>41</v>
      </c>
      <c r="C71" s="37" t="s">
        <v>232</v>
      </c>
      <c r="D71" s="32" t="s">
        <v>19</v>
      </c>
      <c r="E71" s="32" t="s">
        <v>164</v>
      </c>
      <c r="F71" s="38" t="s">
        <v>165</v>
      </c>
      <c r="G71" s="38" t="s">
        <v>166</v>
      </c>
      <c r="H71" s="38" t="s">
        <v>23</v>
      </c>
      <c r="I71" s="38" t="s">
        <v>241</v>
      </c>
      <c r="J71" s="38" t="s">
        <v>25</v>
      </c>
      <c r="K71" s="38" t="s">
        <v>242</v>
      </c>
      <c r="L71" s="38" t="s">
        <v>36</v>
      </c>
      <c r="M71" s="38" t="s">
        <v>28</v>
      </c>
      <c r="N71" s="39">
        <v>2600</v>
      </c>
      <c r="O71" s="39">
        <v>3016</v>
      </c>
      <c r="P71" s="38" t="s">
        <v>92</v>
      </c>
      <c r="Q71" s="38" t="s">
        <v>29</v>
      </c>
      <c r="R71" s="38">
        <v>0</v>
      </c>
      <c r="S71" s="38" t="s">
        <v>243</v>
      </c>
      <c r="T71" s="38" t="s">
        <v>244</v>
      </c>
      <c r="U71" s="40" t="s">
        <v>33</v>
      </c>
    </row>
    <row r="72" spans="2:21" ht="264" x14ac:dyDescent="0.3">
      <c r="B72" s="6">
        <v>42</v>
      </c>
      <c r="C72" s="19" t="s">
        <v>232</v>
      </c>
      <c r="D72" s="8" t="s">
        <v>19</v>
      </c>
      <c r="E72" s="12" t="s">
        <v>233</v>
      </c>
      <c r="F72" s="12" t="s">
        <v>234</v>
      </c>
      <c r="G72" s="12" t="s">
        <v>245</v>
      </c>
      <c r="H72" s="12" t="s">
        <v>23</v>
      </c>
      <c r="I72" s="12" t="s">
        <v>246</v>
      </c>
      <c r="J72" s="12" t="s">
        <v>25</v>
      </c>
      <c r="K72" s="12" t="s">
        <v>247</v>
      </c>
      <c r="L72" s="12" t="s">
        <v>27</v>
      </c>
      <c r="M72" s="12" t="s">
        <v>91</v>
      </c>
      <c r="N72" s="20">
        <v>0</v>
      </c>
      <c r="O72" s="20">
        <v>0</v>
      </c>
      <c r="P72" s="12" t="s">
        <v>92</v>
      </c>
      <c r="Q72" s="12" t="s">
        <v>29</v>
      </c>
      <c r="R72" s="12" t="s">
        <v>248</v>
      </c>
      <c r="S72" s="12" t="s">
        <v>249</v>
      </c>
      <c r="T72" s="12" t="s">
        <v>250</v>
      </c>
      <c r="U72" s="13" t="s">
        <v>33</v>
      </c>
    </row>
    <row r="73" spans="2:21" ht="264" x14ac:dyDescent="0.3">
      <c r="B73" s="6">
        <v>43</v>
      </c>
      <c r="C73" s="19" t="s">
        <v>232</v>
      </c>
      <c r="D73" s="8" t="s">
        <v>19</v>
      </c>
      <c r="E73" s="8" t="s">
        <v>164</v>
      </c>
      <c r="F73" s="12" t="s">
        <v>251</v>
      </c>
      <c r="G73" s="12" t="s">
        <v>252</v>
      </c>
      <c r="H73" s="12" t="s">
        <v>23</v>
      </c>
      <c r="I73" s="12" t="s">
        <v>253</v>
      </c>
      <c r="J73" s="12" t="s">
        <v>43</v>
      </c>
      <c r="K73" s="12" t="s">
        <v>254</v>
      </c>
      <c r="L73" s="12" t="s">
        <v>27</v>
      </c>
      <c r="M73" s="12" t="s">
        <v>135</v>
      </c>
      <c r="N73" s="20">
        <v>425</v>
      </c>
      <c r="O73" s="20">
        <v>493</v>
      </c>
      <c r="P73" s="12" t="s">
        <v>92</v>
      </c>
      <c r="Q73" s="12" t="s">
        <v>29</v>
      </c>
      <c r="R73" s="12" t="s">
        <v>184</v>
      </c>
      <c r="S73" s="12" t="s">
        <v>255</v>
      </c>
      <c r="T73" s="12" t="s">
        <v>256</v>
      </c>
      <c r="U73" s="13" t="s">
        <v>142</v>
      </c>
    </row>
    <row r="74" spans="2:21" ht="264" x14ac:dyDescent="0.3">
      <c r="B74" s="6">
        <v>44</v>
      </c>
      <c r="C74" s="19" t="s">
        <v>232</v>
      </c>
      <c r="D74" s="8" t="s">
        <v>19</v>
      </c>
      <c r="E74" s="12" t="s">
        <v>233</v>
      </c>
      <c r="F74" s="12" t="s">
        <v>234</v>
      </c>
      <c r="G74" s="12" t="s">
        <v>257</v>
      </c>
      <c r="H74" s="12" t="s">
        <v>23</v>
      </c>
      <c r="I74" s="12" t="s">
        <v>258</v>
      </c>
      <c r="J74" s="12" t="s">
        <v>25</v>
      </c>
      <c r="K74" s="12" t="s">
        <v>259</v>
      </c>
      <c r="L74" s="12" t="s">
        <v>36</v>
      </c>
      <c r="M74" s="12" t="s">
        <v>91</v>
      </c>
      <c r="N74" s="20">
        <v>0</v>
      </c>
      <c r="O74" s="20">
        <v>0</v>
      </c>
      <c r="P74" s="12" t="s">
        <v>92</v>
      </c>
      <c r="Q74" s="12" t="s">
        <v>29</v>
      </c>
      <c r="R74" s="12">
        <v>0</v>
      </c>
      <c r="S74" s="12" t="s">
        <v>260</v>
      </c>
      <c r="T74" s="12" t="s">
        <v>261</v>
      </c>
      <c r="U74" s="13" t="s">
        <v>50</v>
      </c>
    </row>
    <row r="75" spans="2:21" ht="264" x14ac:dyDescent="0.3">
      <c r="B75" s="6">
        <v>45</v>
      </c>
      <c r="C75" s="19" t="s">
        <v>232</v>
      </c>
      <c r="D75" s="8" t="s">
        <v>19</v>
      </c>
      <c r="E75" s="12" t="s">
        <v>233</v>
      </c>
      <c r="F75" s="12" t="s">
        <v>234</v>
      </c>
      <c r="G75" s="12" t="s">
        <v>262</v>
      </c>
      <c r="H75" s="12" t="s">
        <v>23</v>
      </c>
      <c r="I75" s="12" t="s">
        <v>263</v>
      </c>
      <c r="J75" s="12" t="s">
        <v>25</v>
      </c>
      <c r="K75" s="12" t="s">
        <v>264</v>
      </c>
      <c r="L75" s="12" t="s">
        <v>36</v>
      </c>
      <c r="M75" s="12" t="s">
        <v>28</v>
      </c>
      <c r="N75" s="20">
        <v>1800</v>
      </c>
      <c r="O75" s="20">
        <v>2088</v>
      </c>
      <c r="P75" s="12" t="s">
        <v>92</v>
      </c>
      <c r="Q75" s="12"/>
      <c r="R75" s="12" t="s">
        <v>265</v>
      </c>
      <c r="S75" s="12" t="s">
        <v>266</v>
      </c>
      <c r="T75" s="12" t="s">
        <v>267</v>
      </c>
      <c r="U75" s="13" t="s">
        <v>50</v>
      </c>
    </row>
    <row r="76" spans="2:21" ht="264" x14ac:dyDescent="0.3">
      <c r="B76" s="6">
        <v>46</v>
      </c>
      <c r="C76" s="19" t="s">
        <v>232</v>
      </c>
      <c r="D76" s="8" t="s">
        <v>19</v>
      </c>
      <c r="E76" s="12" t="s">
        <v>233</v>
      </c>
      <c r="F76" s="12" t="s">
        <v>234</v>
      </c>
      <c r="G76" s="12" t="s">
        <v>268</v>
      </c>
      <c r="H76" s="12" t="s">
        <v>23</v>
      </c>
      <c r="I76" s="12" t="s">
        <v>269</v>
      </c>
      <c r="J76" s="12" t="s">
        <v>43</v>
      </c>
      <c r="K76" s="12" t="s">
        <v>270</v>
      </c>
      <c r="L76" s="12" t="s">
        <v>27</v>
      </c>
      <c r="M76" s="12" t="s">
        <v>28</v>
      </c>
      <c r="N76" s="20">
        <v>850</v>
      </c>
      <c r="O76" s="20">
        <v>986</v>
      </c>
      <c r="P76" s="12" t="s">
        <v>271</v>
      </c>
      <c r="Q76" s="12" t="s">
        <v>92</v>
      </c>
      <c r="R76" s="12" t="s">
        <v>272</v>
      </c>
      <c r="S76" s="12" t="s">
        <v>273</v>
      </c>
      <c r="T76" s="12" t="s">
        <v>274</v>
      </c>
      <c r="U76" s="13" t="s">
        <v>142</v>
      </c>
    </row>
    <row r="77" spans="2:21" ht="264" x14ac:dyDescent="0.3">
      <c r="B77" s="6">
        <v>47</v>
      </c>
      <c r="C77" s="19" t="s">
        <v>232</v>
      </c>
      <c r="D77" s="8" t="s">
        <v>19</v>
      </c>
      <c r="E77" s="8" t="s">
        <v>164</v>
      </c>
      <c r="F77" s="12" t="s">
        <v>195</v>
      </c>
      <c r="G77" s="12" t="s">
        <v>218</v>
      </c>
      <c r="H77" s="12" t="s">
        <v>23</v>
      </c>
      <c r="I77" s="12" t="s">
        <v>275</v>
      </c>
      <c r="J77" s="12" t="s">
        <v>43</v>
      </c>
      <c r="K77" s="12" t="s">
        <v>276</v>
      </c>
      <c r="L77" s="12" t="s">
        <v>27</v>
      </c>
      <c r="M77" s="12" t="s">
        <v>135</v>
      </c>
      <c r="N77" s="20">
        <v>900</v>
      </c>
      <c r="O77" s="20">
        <v>1044</v>
      </c>
      <c r="P77" s="12" t="s">
        <v>92</v>
      </c>
      <c r="Q77" s="12"/>
      <c r="R77" s="12" t="s">
        <v>277</v>
      </c>
      <c r="S77" s="12" t="s">
        <v>278</v>
      </c>
      <c r="T77" s="12" t="s">
        <v>279</v>
      </c>
      <c r="U77" s="13" t="s">
        <v>33</v>
      </c>
    </row>
    <row r="78" spans="2:21" ht="379.5" x14ac:dyDescent="0.3">
      <c r="B78" s="6">
        <v>48</v>
      </c>
      <c r="C78" s="19" t="s">
        <v>280</v>
      </c>
      <c r="D78" s="8" t="s">
        <v>119</v>
      </c>
      <c r="E78" s="8" t="s">
        <v>110</v>
      </c>
      <c r="F78" s="12" t="s">
        <v>281</v>
      </c>
      <c r="G78" s="12" t="s">
        <v>282</v>
      </c>
      <c r="H78" s="12" t="s">
        <v>283</v>
      </c>
      <c r="I78" s="12" t="s">
        <v>284</v>
      </c>
      <c r="J78" s="12" t="s">
        <v>43</v>
      </c>
      <c r="K78" s="12" t="s">
        <v>285</v>
      </c>
      <c r="L78" s="12" t="s">
        <v>36</v>
      </c>
      <c r="M78" s="12" t="s">
        <v>28</v>
      </c>
      <c r="N78" s="20">
        <v>350</v>
      </c>
      <c r="O78" s="20">
        <v>406</v>
      </c>
      <c r="P78" s="12" t="s">
        <v>286</v>
      </c>
      <c r="Q78" s="12"/>
      <c r="R78" s="12">
        <v>0</v>
      </c>
      <c r="S78" s="12" t="s">
        <v>287</v>
      </c>
      <c r="T78" s="12" t="s">
        <v>288</v>
      </c>
      <c r="U78" s="13" t="s">
        <v>33</v>
      </c>
    </row>
    <row r="79" spans="2:21" ht="165" x14ac:dyDescent="0.3">
      <c r="B79" s="6">
        <v>49</v>
      </c>
      <c r="C79" s="19" t="s">
        <v>280</v>
      </c>
      <c r="D79" s="8" t="s">
        <v>119</v>
      </c>
      <c r="E79" s="8" t="s">
        <v>110</v>
      </c>
      <c r="F79" s="12" t="s">
        <v>281</v>
      </c>
      <c r="G79" s="12" t="s">
        <v>282</v>
      </c>
      <c r="H79" s="12" t="s">
        <v>283</v>
      </c>
      <c r="I79" s="12" t="s">
        <v>289</v>
      </c>
      <c r="J79" s="12" t="s">
        <v>25</v>
      </c>
      <c r="K79" s="12" t="s">
        <v>290</v>
      </c>
      <c r="L79" s="12" t="s">
        <v>36</v>
      </c>
      <c r="M79" s="12" t="s">
        <v>28</v>
      </c>
      <c r="N79" s="20">
        <v>180</v>
      </c>
      <c r="O79" s="20">
        <v>208.8</v>
      </c>
      <c r="P79" s="12" t="s">
        <v>286</v>
      </c>
      <c r="Q79" s="12"/>
      <c r="R79" s="12">
        <v>0</v>
      </c>
      <c r="S79" s="12" t="s">
        <v>291</v>
      </c>
      <c r="T79" s="12" t="s">
        <v>292</v>
      </c>
      <c r="U79" s="13" t="s">
        <v>33</v>
      </c>
    </row>
    <row r="80" spans="2:21" ht="165" x14ac:dyDescent="0.3">
      <c r="B80" s="6">
        <v>50</v>
      </c>
      <c r="C80" s="19" t="s">
        <v>280</v>
      </c>
      <c r="D80" s="8" t="s">
        <v>119</v>
      </c>
      <c r="E80" s="8" t="s">
        <v>110</v>
      </c>
      <c r="F80" s="12" t="s">
        <v>281</v>
      </c>
      <c r="G80" s="12" t="s">
        <v>293</v>
      </c>
      <c r="H80" s="12" t="s">
        <v>283</v>
      </c>
      <c r="I80" s="12" t="s">
        <v>294</v>
      </c>
      <c r="J80" s="12" t="s">
        <v>25</v>
      </c>
      <c r="K80" s="12" t="s">
        <v>295</v>
      </c>
      <c r="L80" s="12" t="s">
        <v>36</v>
      </c>
      <c r="M80" s="12" t="s">
        <v>135</v>
      </c>
      <c r="N80" s="20">
        <v>325</v>
      </c>
      <c r="O80" s="20">
        <v>377</v>
      </c>
      <c r="P80" s="12" t="s">
        <v>271</v>
      </c>
      <c r="Q80" s="12" t="s">
        <v>296</v>
      </c>
      <c r="R80" s="12">
        <v>0</v>
      </c>
      <c r="S80" s="12" t="s">
        <v>297</v>
      </c>
      <c r="T80" s="12" t="s">
        <v>298</v>
      </c>
      <c r="U80" s="13" t="s">
        <v>142</v>
      </c>
    </row>
    <row r="81" spans="2:21" ht="165" x14ac:dyDescent="0.3">
      <c r="B81" s="6">
        <v>51</v>
      </c>
      <c r="C81" s="19" t="s">
        <v>280</v>
      </c>
      <c r="D81" s="8" t="s">
        <v>119</v>
      </c>
      <c r="E81" s="8" t="s">
        <v>110</v>
      </c>
      <c r="F81" s="12" t="s">
        <v>281</v>
      </c>
      <c r="G81" s="12" t="s">
        <v>293</v>
      </c>
      <c r="H81" s="12" t="s">
        <v>283</v>
      </c>
      <c r="I81" s="12" t="s">
        <v>299</v>
      </c>
      <c r="J81" s="12" t="s">
        <v>43</v>
      </c>
      <c r="K81" s="12" t="s">
        <v>300</v>
      </c>
      <c r="L81" s="12" t="s">
        <v>36</v>
      </c>
      <c r="M81" s="12" t="s">
        <v>45</v>
      </c>
      <c r="N81" s="20">
        <v>350</v>
      </c>
      <c r="O81" s="20">
        <v>406</v>
      </c>
      <c r="P81" s="12" t="s">
        <v>286</v>
      </c>
      <c r="Q81" s="12"/>
      <c r="R81" s="12">
        <v>0</v>
      </c>
      <c r="S81" s="12" t="s">
        <v>301</v>
      </c>
      <c r="T81" s="12" t="s">
        <v>302</v>
      </c>
      <c r="U81" s="13" t="s">
        <v>33</v>
      </c>
    </row>
    <row r="82" spans="2:21" ht="165" x14ac:dyDescent="0.3">
      <c r="B82" s="6">
        <v>52</v>
      </c>
      <c r="C82" s="7" t="s">
        <v>280</v>
      </c>
      <c r="D82" s="8" t="s">
        <v>119</v>
      </c>
      <c r="E82" s="8" t="s">
        <v>110</v>
      </c>
      <c r="F82" s="8" t="s">
        <v>281</v>
      </c>
      <c r="G82" s="8" t="s">
        <v>293</v>
      </c>
      <c r="H82" s="8" t="s">
        <v>283</v>
      </c>
      <c r="I82" s="8" t="s">
        <v>303</v>
      </c>
      <c r="J82" s="8" t="s">
        <v>43</v>
      </c>
      <c r="K82" s="8" t="s">
        <v>304</v>
      </c>
      <c r="L82" s="8" t="s">
        <v>36</v>
      </c>
      <c r="M82" s="8" t="s">
        <v>45</v>
      </c>
      <c r="N82" s="9">
        <v>500</v>
      </c>
      <c r="O82" s="9">
        <v>580</v>
      </c>
      <c r="P82" s="8" t="s">
        <v>286</v>
      </c>
      <c r="Q82" s="21"/>
      <c r="R82" s="21">
        <v>0</v>
      </c>
      <c r="S82" s="21" t="s">
        <v>305</v>
      </c>
      <c r="T82" s="21" t="s">
        <v>306</v>
      </c>
      <c r="U82" s="11" t="s">
        <v>33</v>
      </c>
    </row>
    <row r="83" spans="2:21" ht="165" x14ac:dyDescent="0.3">
      <c r="B83" s="6">
        <v>53</v>
      </c>
      <c r="C83" s="7" t="s">
        <v>280</v>
      </c>
      <c r="D83" s="8" t="s">
        <v>119</v>
      </c>
      <c r="E83" s="8" t="s">
        <v>110</v>
      </c>
      <c r="F83" s="8" t="s">
        <v>281</v>
      </c>
      <c r="G83" s="8" t="s">
        <v>293</v>
      </c>
      <c r="H83" s="8" t="s">
        <v>283</v>
      </c>
      <c r="I83" s="8" t="s">
        <v>307</v>
      </c>
      <c r="J83" s="8" t="s">
        <v>25</v>
      </c>
      <c r="K83" s="8" t="s">
        <v>308</v>
      </c>
      <c r="L83" s="8" t="s">
        <v>27</v>
      </c>
      <c r="M83" s="8" t="s">
        <v>91</v>
      </c>
      <c r="N83" s="9">
        <v>1988</v>
      </c>
      <c r="O83" s="9">
        <v>2306.08</v>
      </c>
      <c r="P83" s="8" t="s">
        <v>286</v>
      </c>
      <c r="Q83" s="8" t="s">
        <v>309</v>
      </c>
      <c r="R83" s="8">
        <v>0</v>
      </c>
      <c r="S83" s="8" t="s">
        <v>310</v>
      </c>
      <c r="T83" s="8" t="s">
        <v>310</v>
      </c>
      <c r="U83" s="11" t="s">
        <v>33</v>
      </c>
    </row>
    <row r="84" spans="2:21" ht="231" x14ac:dyDescent="0.3">
      <c r="B84" s="6">
        <v>54</v>
      </c>
      <c r="C84" s="7" t="s">
        <v>280</v>
      </c>
      <c r="D84" s="8" t="s">
        <v>119</v>
      </c>
      <c r="E84" s="8" t="s">
        <v>110</v>
      </c>
      <c r="F84" s="8" t="s">
        <v>281</v>
      </c>
      <c r="G84" s="8" t="s">
        <v>293</v>
      </c>
      <c r="H84" s="8" t="s">
        <v>283</v>
      </c>
      <c r="I84" s="8" t="s">
        <v>311</v>
      </c>
      <c r="J84" s="8" t="s">
        <v>114</v>
      </c>
      <c r="K84" s="8" t="s">
        <v>312</v>
      </c>
      <c r="L84" s="8" t="s">
        <v>36</v>
      </c>
      <c r="M84" s="8" t="s">
        <v>91</v>
      </c>
      <c r="N84" s="9">
        <v>4073</v>
      </c>
      <c r="O84" s="9">
        <v>4724.68</v>
      </c>
      <c r="P84" s="8" t="s">
        <v>286</v>
      </c>
      <c r="Q84" s="8" t="s">
        <v>309</v>
      </c>
      <c r="R84" s="8">
        <v>0</v>
      </c>
      <c r="S84" s="8" t="s">
        <v>313</v>
      </c>
      <c r="T84" s="8" t="s">
        <v>313</v>
      </c>
      <c r="U84" s="11" t="s">
        <v>33</v>
      </c>
    </row>
    <row r="85" spans="2:21" ht="165" x14ac:dyDescent="0.3">
      <c r="B85" s="6">
        <v>55</v>
      </c>
      <c r="C85" s="7" t="s">
        <v>280</v>
      </c>
      <c r="D85" s="8" t="s">
        <v>119</v>
      </c>
      <c r="E85" s="8" t="s">
        <v>110</v>
      </c>
      <c r="F85" s="8" t="s">
        <v>281</v>
      </c>
      <c r="G85" s="8" t="s">
        <v>293</v>
      </c>
      <c r="H85" s="8" t="s">
        <v>283</v>
      </c>
      <c r="I85" s="8" t="s">
        <v>314</v>
      </c>
      <c r="J85" s="8" t="s">
        <v>25</v>
      </c>
      <c r="K85" s="8" t="s">
        <v>315</v>
      </c>
      <c r="L85" s="8" t="s">
        <v>108</v>
      </c>
      <c r="M85" s="8" t="s">
        <v>91</v>
      </c>
      <c r="N85" s="9">
        <v>8741</v>
      </c>
      <c r="O85" s="9">
        <v>10139.56</v>
      </c>
      <c r="P85" s="8" t="s">
        <v>286</v>
      </c>
      <c r="Q85" s="8"/>
      <c r="R85" s="8">
        <v>0</v>
      </c>
      <c r="S85" s="8" t="s">
        <v>316</v>
      </c>
      <c r="T85" s="8" t="s">
        <v>316</v>
      </c>
      <c r="U85" s="11" t="s">
        <v>33</v>
      </c>
    </row>
    <row r="86" spans="2:21" ht="231" x14ac:dyDescent="0.3">
      <c r="B86" s="6">
        <v>56</v>
      </c>
      <c r="C86" s="7" t="s">
        <v>317</v>
      </c>
      <c r="D86" s="8" t="s">
        <v>119</v>
      </c>
      <c r="E86" s="8" t="s">
        <v>318</v>
      </c>
      <c r="F86" s="8" t="s">
        <v>319</v>
      </c>
      <c r="G86" s="8" t="s">
        <v>320</v>
      </c>
      <c r="H86" s="8" t="s">
        <v>321</v>
      </c>
      <c r="I86" s="8" t="s">
        <v>322</v>
      </c>
      <c r="J86" s="8" t="s">
        <v>25</v>
      </c>
      <c r="K86" s="8" t="s">
        <v>323</v>
      </c>
      <c r="L86" s="8" t="s">
        <v>108</v>
      </c>
      <c r="M86" s="8" t="s">
        <v>91</v>
      </c>
      <c r="N86" s="9">
        <v>15300</v>
      </c>
      <c r="O86" s="9">
        <v>17748</v>
      </c>
      <c r="P86" s="8" t="s">
        <v>324</v>
      </c>
      <c r="Q86" s="8" t="s">
        <v>325</v>
      </c>
      <c r="R86" s="8">
        <v>0</v>
      </c>
      <c r="S86" s="8" t="s">
        <v>326</v>
      </c>
      <c r="T86" s="8" t="s">
        <v>327</v>
      </c>
      <c r="U86" s="11" t="s">
        <v>41</v>
      </c>
    </row>
    <row r="87" spans="2:21" ht="409.5" x14ac:dyDescent="0.3">
      <c r="B87" s="6">
        <v>57</v>
      </c>
      <c r="C87" s="7" t="s">
        <v>317</v>
      </c>
      <c r="D87" s="8" t="s">
        <v>119</v>
      </c>
      <c r="E87" s="8" t="s">
        <v>318</v>
      </c>
      <c r="F87" s="8" t="s">
        <v>319</v>
      </c>
      <c r="G87" s="8" t="s">
        <v>328</v>
      </c>
      <c r="H87" s="8" t="s">
        <v>321</v>
      </c>
      <c r="I87" s="8" t="s">
        <v>329</v>
      </c>
      <c r="J87" s="8" t="s">
        <v>25</v>
      </c>
      <c r="K87" s="8" t="s">
        <v>330</v>
      </c>
      <c r="L87" s="8" t="s">
        <v>36</v>
      </c>
      <c r="M87" s="8" t="s">
        <v>91</v>
      </c>
      <c r="N87" s="9">
        <v>201274</v>
      </c>
      <c r="O87" s="9">
        <v>233477.84</v>
      </c>
      <c r="P87" s="8" t="s">
        <v>331</v>
      </c>
      <c r="Q87" s="8" t="s">
        <v>332</v>
      </c>
      <c r="R87" s="8">
        <v>27</v>
      </c>
      <c r="S87" s="8" t="s">
        <v>333</v>
      </c>
      <c r="T87" s="8" t="s">
        <v>334</v>
      </c>
      <c r="U87" s="11" t="s">
        <v>142</v>
      </c>
    </row>
    <row r="88" spans="2:21" ht="231" x14ac:dyDescent="0.3">
      <c r="B88" s="6">
        <v>58</v>
      </c>
      <c r="C88" s="7" t="s">
        <v>317</v>
      </c>
      <c r="D88" s="8" t="s">
        <v>119</v>
      </c>
      <c r="E88" s="8" t="s">
        <v>318</v>
      </c>
      <c r="F88" s="8" t="s">
        <v>319</v>
      </c>
      <c r="G88" s="8" t="s">
        <v>328</v>
      </c>
      <c r="H88" s="8" t="s">
        <v>335</v>
      </c>
      <c r="I88" s="22" t="s">
        <v>336</v>
      </c>
      <c r="J88" s="8" t="s">
        <v>25</v>
      </c>
      <c r="K88" s="8" t="s">
        <v>337</v>
      </c>
      <c r="L88" s="8" t="s">
        <v>27</v>
      </c>
      <c r="M88" s="8" t="s">
        <v>91</v>
      </c>
      <c r="N88" s="9">
        <v>17300</v>
      </c>
      <c r="O88" s="9">
        <v>20068</v>
      </c>
      <c r="P88" s="8" t="s">
        <v>324</v>
      </c>
      <c r="Q88" s="8" t="s">
        <v>325</v>
      </c>
      <c r="R88" s="8">
        <v>0</v>
      </c>
      <c r="S88" s="8" t="s">
        <v>338</v>
      </c>
      <c r="T88" s="8" t="s">
        <v>339</v>
      </c>
      <c r="U88" s="11" t="s">
        <v>50</v>
      </c>
    </row>
    <row r="89" spans="2:21" ht="231" x14ac:dyDescent="0.3">
      <c r="B89" s="6">
        <v>59</v>
      </c>
      <c r="C89" s="7" t="s">
        <v>317</v>
      </c>
      <c r="D89" s="8" t="s">
        <v>119</v>
      </c>
      <c r="E89" s="8" t="s">
        <v>318</v>
      </c>
      <c r="F89" s="8" t="s">
        <v>319</v>
      </c>
      <c r="G89" s="8" t="s">
        <v>328</v>
      </c>
      <c r="H89" s="8" t="s">
        <v>335</v>
      </c>
      <c r="I89" s="8" t="s">
        <v>340</v>
      </c>
      <c r="J89" s="8" t="s">
        <v>25</v>
      </c>
      <c r="K89" s="8" t="s">
        <v>341</v>
      </c>
      <c r="L89" s="8" t="s">
        <v>27</v>
      </c>
      <c r="M89" s="8" t="s">
        <v>91</v>
      </c>
      <c r="N89" s="9">
        <v>85000</v>
      </c>
      <c r="O89" s="9">
        <v>98600</v>
      </c>
      <c r="P89" s="8" t="s">
        <v>331</v>
      </c>
      <c r="Q89" s="8" t="s">
        <v>332</v>
      </c>
      <c r="R89" s="8">
        <v>0</v>
      </c>
      <c r="S89" s="8" t="s">
        <v>342</v>
      </c>
      <c r="T89" s="8" t="s">
        <v>343</v>
      </c>
      <c r="U89" s="11" t="s">
        <v>344</v>
      </c>
    </row>
    <row r="90" spans="2:21" ht="165" x14ac:dyDescent="0.3">
      <c r="B90" s="6">
        <v>60</v>
      </c>
      <c r="C90" s="7" t="s">
        <v>317</v>
      </c>
      <c r="D90" s="8" t="s">
        <v>119</v>
      </c>
      <c r="E90" s="8" t="s">
        <v>110</v>
      </c>
      <c r="F90" s="8" t="s">
        <v>345</v>
      </c>
      <c r="G90" s="8" t="s">
        <v>346</v>
      </c>
      <c r="H90" s="8" t="s">
        <v>335</v>
      </c>
      <c r="I90" s="8" t="s">
        <v>347</v>
      </c>
      <c r="J90" s="8" t="s">
        <v>25</v>
      </c>
      <c r="K90" s="8" t="s">
        <v>348</v>
      </c>
      <c r="L90" s="8" t="s">
        <v>27</v>
      </c>
      <c r="M90" s="8" t="s">
        <v>91</v>
      </c>
      <c r="N90" s="9">
        <v>1600</v>
      </c>
      <c r="O90" s="9">
        <v>1856</v>
      </c>
      <c r="P90" s="8" t="s">
        <v>116</v>
      </c>
      <c r="Q90" s="8" t="s">
        <v>349</v>
      </c>
      <c r="R90" s="8">
        <v>0</v>
      </c>
      <c r="S90" s="8" t="s">
        <v>350</v>
      </c>
      <c r="T90" s="8" t="s">
        <v>351</v>
      </c>
      <c r="U90" s="11" t="s">
        <v>50</v>
      </c>
    </row>
    <row r="91" spans="2:21" ht="231" x14ac:dyDescent="0.3">
      <c r="B91" s="6">
        <v>61</v>
      </c>
      <c r="C91" s="7" t="s">
        <v>317</v>
      </c>
      <c r="D91" s="8" t="s">
        <v>119</v>
      </c>
      <c r="E91" s="8" t="s">
        <v>318</v>
      </c>
      <c r="F91" s="8" t="s">
        <v>319</v>
      </c>
      <c r="G91" s="8" t="s">
        <v>328</v>
      </c>
      <c r="H91" s="8" t="s">
        <v>352</v>
      </c>
      <c r="I91" s="8" t="s">
        <v>353</v>
      </c>
      <c r="J91" s="8" t="s">
        <v>25</v>
      </c>
      <c r="K91" s="8" t="s">
        <v>354</v>
      </c>
      <c r="L91" s="8" t="s">
        <v>108</v>
      </c>
      <c r="M91" s="8" t="s">
        <v>91</v>
      </c>
      <c r="N91" s="9">
        <v>8000</v>
      </c>
      <c r="O91" s="9">
        <v>9280</v>
      </c>
      <c r="P91" s="8" t="s">
        <v>286</v>
      </c>
      <c r="Q91" s="8"/>
      <c r="R91" s="8" t="s">
        <v>355</v>
      </c>
      <c r="S91" s="8" t="s">
        <v>356</v>
      </c>
      <c r="T91" s="8" t="s">
        <v>357</v>
      </c>
      <c r="U91" s="11" t="s">
        <v>50</v>
      </c>
    </row>
    <row r="92" spans="2:21" ht="165" x14ac:dyDescent="0.3">
      <c r="B92" s="6">
        <v>62</v>
      </c>
      <c r="C92" s="7" t="s">
        <v>317</v>
      </c>
      <c r="D92" s="8" t="s">
        <v>119</v>
      </c>
      <c r="E92" s="8" t="s">
        <v>318</v>
      </c>
      <c r="F92" s="8" t="s">
        <v>358</v>
      </c>
      <c r="G92" s="8" t="s">
        <v>359</v>
      </c>
      <c r="H92" s="8" t="s">
        <v>321</v>
      </c>
      <c r="I92" s="8" t="s">
        <v>360</v>
      </c>
      <c r="J92" s="8" t="s">
        <v>114</v>
      </c>
      <c r="K92" s="8" t="s">
        <v>361</v>
      </c>
      <c r="L92" s="8" t="s">
        <v>108</v>
      </c>
      <c r="M92" s="8" t="s">
        <v>91</v>
      </c>
      <c r="N92" s="9">
        <v>4200</v>
      </c>
      <c r="O92" s="9">
        <v>4872</v>
      </c>
      <c r="P92" s="8" t="s">
        <v>362</v>
      </c>
      <c r="Q92" s="8" t="s">
        <v>363</v>
      </c>
      <c r="R92" s="8">
        <v>0</v>
      </c>
      <c r="S92" s="8" t="s">
        <v>364</v>
      </c>
      <c r="T92" s="8" t="s">
        <v>365</v>
      </c>
      <c r="U92" s="11" t="s">
        <v>142</v>
      </c>
    </row>
    <row r="93" spans="2:21" ht="165" x14ac:dyDescent="0.3">
      <c r="B93" s="6">
        <v>63</v>
      </c>
      <c r="C93" s="7" t="s">
        <v>317</v>
      </c>
      <c r="D93" s="8" t="s">
        <v>119</v>
      </c>
      <c r="E93" s="8" t="s">
        <v>318</v>
      </c>
      <c r="F93" s="8" t="s">
        <v>358</v>
      </c>
      <c r="G93" s="8" t="s">
        <v>359</v>
      </c>
      <c r="H93" s="8" t="s">
        <v>321</v>
      </c>
      <c r="I93" s="8" t="s">
        <v>366</v>
      </c>
      <c r="J93" s="8" t="s">
        <v>114</v>
      </c>
      <c r="K93" s="8" t="s">
        <v>367</v>
      </c>
      <c r="L93" s="8" t="s">
        <v>108</v>
      </c>
      <c r="M93" s="8" t="s">
        <v>91</v>
      </c>
      <c r="N93" s="9">
        <v>4200</v>
      </c>
      <c r="O93" s="9">
        <v>4872</v>
      </c>
      <c r="P93" s="8" t="s">
        <v>98</v>
      </c>
      <c r="Q93" s="8" t="s">
        <v>368</v>
      </c>
      <c r="R93" s="8">
        <v>0</v>
      </c>
      <c r="S93" s="8" t="s">
        <v>364</v>
      </c>
      <c r="T93" s="8" t="s">
        <v>365</v>
      </c>
      <c r="U93" s="11" t="s">
        <v>142</v>
      </c>
    </row>
    <row r="94" spans="2:21" ht="165" x14ac:dyDescent="0.3">
      <c r="B94" s="6">
        <v>64</v>
      </c>
      <c r="C94" s="7" t="s">
        <v>317</v>
      </c>
      <c r="D94" s="8" t="s">
        <v>119</v>
      </c>
      <c r="E94" s="8" t="s">
        <v>110</v>
      </c>
      <c r="F94" s="8" t="s">
        <v>345</v>
      </c>
      <c r="G94" s="8" t="s">
        <v>369</v>
      </c>
      <c r="H94" s="8" t="s">
        <v>352</v>
      </c>
      <c r="I94" s="8" t="s">
        <v>370</v>
      </c>
      <c r="J94" s="8" t="s">
        <v>43</v>
      </c>
      <c r="K94" s="8" t="s">
        <v>371</v>
      </c>
      <c r="L94" s="8" t="s">
        <v>36</v>
      </c>
      <c r="M94" s="8" t="s">
        <v>91</v>
      </c>
      <c r="N94" s="9">
        <v>6000</v>
      </c>
      <c r="O94" s="9">
        <v>6960</v>
      </c>
      <c r="P94" s="8" t="s">
        <v>286</v>
      </c>
      <c r="Q94" s="8" t="s">
        <v>372</v>
      </c>
      <c r="R94" s="8">
        <v>0</v>
      </c>
      <c r="S94" s="8" t="s">
        <v>373</v>
      </c>
      <c r="T94" s="8" t="s">
        <v>374</v>
      </c>
      <c r="U94" s="11" t="s">
        <v>33</v>
      </c>
    </row>
    <row r="95" spans="2:21" ht="231" x14ac:dyDescent="0.3">
      <c r="B95" s="6">
        <v>65</v>
      </c>
      <c r="C95" s="7" t="s">
        <v>317</v>
      </c>
      <c r="D95" s="8" t="s">
        <v>119</v>
      </c>
      <c r="E95" s="8" t="s">
        <v>318</v>
      </c>
      <c r="F95" s="8" t="s">
        <v>319</v>
      </c>
      <c r="G95" s="8" t="s">
        <v>328</v>
      </c>
      <c r="H95" s="8" t="s">
        <v>352</v>
      </c>
      <c r="I95" s="8" t="s">
        <v>375</v>
      </c>
      <c r="J95" s="8" t="s">
        <v>43</v>
      </c>
      <c r="K95" s="8" t="s">
        <v>376</v>
      </c>
      <c r="L95" s="8" t="s">
        <v>36</v>
      </c>
      <c r="M95" s="8" t="s">
        <v>28</v>
      </c>
      <c r="N95" s="9">
        <v>180</v>
      </c>
      <c r="O95" s="9">
        <v>208.8</v>
      </c>
      <c r="P95" s="8" t="s">
        <v>362</v>
      </c>
      <c r="Q95" s="8"/>
      <c r="R95" s="8">
        <v>0</v>
      </c>
      <c r="S95" s="8" t="s">
        <v>377</v>
      </c>
      <c r="T95" s="8" t="s">
        <v>378</v>
      </c>
      <c r="U95" s="11" t="s">
        <v>33</v>
      </c>
    </row>
    <row r="96" spans="2:21" ht="231" x14ac:dyDescent="0.3">
      <c r="B96" s="6">
        <v>66</v>
      </c>
      <c r="C96" s="7" t="s">
        <v>317</v>
      </c>
      <c r="D96" s="8" t="s">
        <v>119</v>
      </c>
      <c r="E96" s="8" t="s">
        <v>318</v>
      </c>
      <c r="F96" s="8" t="s">
        <v>319</v>
      </c>
      <c r="G96" s="8" t="s">
        <v>328</v>
      </c>
      <c r="H96" s="8" t="s">
        <v>352</v>
      </c>
      <c r="I96" s="8" t="s">
        <v>379</v>
      </c>
      <c r="J96" s="8" t="s">
        <v>43</v>
      </c>
      <c r="K96" s="8" t="s">
        <v>380</v>
      </c>
      <c r="L96" s="8" t="s">
        <v>36</v>
      </c>
      <c r="M96" s="8" t="s">
        <v>45</v>
      </c>
      <c r="N96" s="9">
        <v>556.79999999999995</v>
      </c>
      <c r="O96" s="9">
        <v>645.88800000000003</v>
      </c>
      <c r="P96" s="8" t="s">
        <v>362</v>
      </c>
      <c r="Q96" s="8"/>
      <c r="R96" s="8">
        <v>0</v>
      </c>
      <c r="S96" s="8" t="s">
        <v>381</v>
      </c>
      <c r="T96" s="8" t="s">
        <v>382</v>
      </c>
      <c r="U96" s="11" t="s">
        <v>50</v>
      </c>
    </row>
    <row r="97" spans="2:21" ht="264" x14ac:dyDescent="0.3">
      <c r="B97" s="6">
        <v>67</v>
      </c>
      <c r="C97" s="7" t="s">
        <v>317</v>
      </c>
      <c r="D97" s="8" t="s">
        <v>119</v>
      </c>
      <c r="E97" s="8" t="s">
        <v>318</v>
      </c>
      <c r="F97" s="8" t="s">
        <v>319</v>
      </c>
      <c r="G97" s="8" t="s">
        <v>328</v>
      </c>
      <c r="H97" s="8" t="s">
        <v>321</v>
      </c>
      <c r="I97" s="8" t="s">
        <v>383</v>
      </c>
      <c r="J97" s="8" t="s">
        <v>25</v>
      </c>
      <c r="K97" s="8" t="s">
        <v>384</v>
      </c>
      <c r="L97" s="8" t="s">
        <v>108</v>
      </c>
      <c r="M97" s="8" t="s">
        <v>91</v>
      </c>
      <c r="N97" s="9">
        <v>17787</v>
      </c>
      <c r="O97" s="9">
        <v>20632.919999999998</v>
      </c>
      <c r="P97" s="8" t="s">
        <v>98</v>
      </c>
      <c r="Q97" s="8" t="s">
        <v>385</v>
      </c>
      <c r="R97" s="8">
        <v>0</v>
      </c>
      <c r="S97" s="8" t="s">
        <v>386</v>
      </c>
      <c r="T97" s="8" t="s">
        <v>387</v>
      </c>
      <c r="U97" s="11" t="s">
        <v>33</v>
      </c>
    </row>
    <row r="98" spans="2:21" s="35" customFormat="1" ht="231" x14ac:dyDescent="0.3">
      <c r="B98" s="30">
        <v>68</v>
      </c>
      <c r="C98" s="31" t="s">
        <v>317</v>
      </c>
      <c r="D98" s="32" t="s">
        <v>119</v>
      </c>
      <c r="E98" s="32" t="s">
        <v>318</v>
      </c>
      <c r="F98" s="32" t="s">
        <v>319</v>
      </c>
      <c r="G98" s="32" t="s">
        <v>328</v>
      </c>
      <c r="H98" s="32" t="s">
        <v>321</v>
      </c>
      <c r="I98" s="32" t="s">
        <v>388</v>
      </c>
      <c r="J98" s="32" t="s">
        <v>43</v>
      </c>
      <c r="K98" s="32" t="s">
        <v>389</v>
      </c>
      <c r="L98" s="32" t="s">
        <v>108</v>
      </c>
      <c r="M98" s="32" t="s">
        <v>91</v>
      </c>
      <c r="N98" s="33">
        <v>3017.2413793103451</v>
      </c>
      <c r="O98" s="33">
        <v>3500.0000000000005</v>
      </c>
      <c r="P98" s="32" t="s">
        <v>98</v>
      </c>
      <c r="Q98" s="32" t="s">
        <v>169</v>
      </c>
      <c r="R98" s="32">
        <v>0</v>
      </c>
      <c r="S98" s="32" t="s">
        <v>390</v>
      </c>
      <c r="T98" s="32" t="s">
        <v>391</v>
      </c>
      <c r="U98" s="34" t="s">
        <v>50</v>
      </c>
    </row>
    <row r="99" spans="2:21" ht="231" x14ac:dyDescent="0.3">
      <c r="B99" s="6">
        <v>69</v>
      </c>
      <c r="C99" s="7" t="s">
        <v>392</v>
      </c>
      <c r="D99" s="8" t="s">
        <v>119</v>
      </c>
      <c r="E99" s="8" t="s">
        <v>318</v>
      </c>
      <c r="F99" s="8" t="s">
        <v>319</v>
      </c>
      <c r="G99" s="8" t="s">
        <v>393</v>
      </c>
      <c r="H99" s="8" t="s">
        <v>321</v>
      </c>
      <c r="I99" s="8" t="s">
        <v>394</v>
      </c>
      <c r="J99" s="8" t="s">
        <v>25</v>
      </c>
      <c r="K99" s="8" t="s">
        <v>395</v>
      </c>
      <c r="L99" s="8" t="s">
        <v>108</v>
      </c>
      <c r="M99" s="8" t="s">
        <v>91</v>
      </c>
      <c r="N99" s="9">
        <v>11700</v>
      </c>
      <c r="O99" s="9">
        <v>13572</v>
      </c>
      <c r="P99" s="8" t="s">
        <v>98</v>
      </c>
      <c r="Q99" s="8" t="s">
        <v>363</v>
      </c>
      <c r="R99" s="8">
        <v>0</v>
      </c>
      <c r="S99" s="8" t="s">
        <v>396</v>
      </c>
      <c r="T99" s="8" t="s">
        <v>397</v>
      </c>
      <c r="U99" s="11" t="s">
        <v>50</v>
      </c>
    </row>
    <row r="100" spans="2:21" ht="247.5" x14ac:dyDescent="0.3">
      <c r="B100" s="6">
        <v>70</v>
      </c>
      <c r="C100" s="7" t="s">
        <v>392</v>
      </c>
      <c r="D100" s="8" t="s">
        <v>119</v>
      </c>
      <c r="E100" s="8" t="s">
        <v>318</v>
      </c>
      <c r="F100" s="8" t="s">
        <v>319</v>
      </c>
      <c r="G100" s="8" t="s">
        <v>393</v>
      </c>
      <c r="H100" s="8" t="s">
        <v>352</v>
      </c>
      <c r="I100" s="21" t="s">
        <v>398</v>
      </c>
      <c r="J100" s="8" t="s">
        <v>43</v>
      </c>
      <c r="K100" s="8" t="s">
        <v>399</v>
      </c>
      <c r="L100" s="8" t="s">
        <v>36</v>
      </c>
      <c r="M100" s="8" t="s">
        <v>45</v>
      </c>
      <c r="N100" s="9">
        <v>2800</v>
      </c>
      <c r="O100" s="9">
        <v>3248</v>
      </c>
      <c r="P100" s="21" t="s">
        <v>400</v>
      </c>
      <c r="Q100" s="21" t="s">
        <v>98</v>
      </c>
      <c r="R100" s="8">
        <v>0</v>
      </c>
      <c r="S100" s="8" t="s">
        <v>401</v>
      </c>
      <c r="T100" s="8" t="s">
        <v>402</v>
      </c>
      <c r="U100" s="11" t="s">
        <v>33</v>
      </c>
    </row>
    <row r="101" spans="2:21" ht="231" x14ac:dyDescent="0.3">
      <c r="B101" s="6">
        <v>71</v>
      </c>
      <c r="C101" s="7" t="s">
        <v>392</v>
      </c>
      <c r="D101" s="8" t="s">
        <v>119</v>
      </c>
      <c r="E101" s="8" t="s">
        <v>318</v>
      </c>
      <c r="F101" s="8" t="s">
        <v>319</v>
      </c>
      <c r="G101" s="8" t="s">
        <v>393</v>
      </c>
      <c r="H101" s="8" t="s">
        <v>335</v>
      </c>
      <c r="I101" s="8" t="s">
        <v>403</v>
      </c>
      <c r="J101" s="8" t="s">
        <v>25</v>
      </c>
      <c r="K101" s="8" t="s">
        <v>404</v>
      </c>
      <c r="L101" s="8" t="s">
        <v>108</v>
      </c>
      <c r="M101" s="8" t="s">
        <v>91</v>
      </c>
      <c r="N101" s="9">
        <v>1334.2965999999999</v>
      </c>
      <c r="O101" s="9">
        <v>1547.784056</v>
      </c>
      <c r="P101" s="8" t="s">
        <v>98</v>
      </c>
      <c r="Q101" s="8" t="s">
        <v>363</v>
      </c>
      <c r="R101" s="8">
        <v>0</v>
      </c>
      <c r="S101" s="8" t="s">
        <v>405</v>
      </c>
      <c r="T101" s="8" t="s">
        <v>406</v>
      </c>
      <c r="U101" s="11" t="s">
        <v>50</v>
      </c>
    </row>
    <row r="102" spans="2:21" ht="231" x14ac:dyDescent="0.3">
      <c r="B102" s="6">
        <v>72</v>
      </c>
      <c r="C102" s="7" t="s">
        <v>392</v>
      </c>
      <c r="D102" s="8" t="s">
        <v>119</v>
      </c>
      <c r="E102" s="8" t="s">
        <v>318</v>
      </c>
      <c r="F102" s="8" t="s">
        <v>319</v>
      </c>
      <c r="G102" s="8" t="s">
        <v>393</v>
      </c>
      <c r="H102" s="8" t="s">
        <v>335</v>
      </c>
      <c r="I102" s="8" t="s">
        <v>407</v>
      </c>
      <c r="J102" s="8" t="s">
        <v>25</v>
      </c>
      <c r="K102" s="8" t="s">
        <v>408</v>
      </c>
      <c r="L102" s="8" t="s">
        <v>108</v>
      </c>
      <c r="M102" s="8" t="s">
        <v>91</v>
      </c>
      <c r="N102" s="9">
        <v>5011.8249999999998</v>
      </c>
      <c r="O102" s="9">
        <v>5813.7169999999996</v>
      </c>
      <c r="P102" s="8" t="s">
        <v>98</v>
      </c>
      <c r="Q102" s="8" t="s">
        <v>363</v>
      </c>
      <c r="R102" s="8">
        <v>0</v>
      </c>
      <c r="S102" s="8" t="s">
        <v>409</v>
      </c>
      <c r="T102" s="8" t="s">
        <v>406</v>
      </c>
      <c r="U102" s="11" t="s">
        <v>33</v>
      </c>
    </row>
    <row r="103" spans="2:21" ht="231" x14ac:dyDescent="0.3">
      <c r="B103" s="6">
        <v>73</v>
      </c>
      <c r="C103" s="7" t="s">
        <v>392</v>
      </c>
      <c r="D103" s="8" t="s">
        <v>119</v>
      </c>
      <c r="E103" s="8" t="s">
        <v>318</v>
      </c>
      <c r="F103" s="8" t="s">
        <v>319</v>
      </c>
      <c r="G103" s="8" t="s">
        <v>393</v>
      </c>
      <c r="H103" s="8" t="s">
        <v>321</v>
      </c>
      <c r="I103" s="8" t="s">
        <v>410</v>
      </c>
      <c r="J103" s="8" t="s">
        <v>114</v>
      </c>
      <c r="K103" s="8" t="s">
        <v>411</v>
      </c>
      <c r="L103" s="8" t="s">
        <v>108</v>
      </c>
      <c r="M103" s="8" t="s">
        <v>91</v>
      </c>
      <c r="N103" s="9">
        <v>509291.92929999996</v>
      </c>
      <c r="O103" s="9">
        <v>590778.63798799994</v>
      </c>
      <c r="P103" s="8" t="s">
        <v>98</v>
      </c>
      <c r="Q103" s="8" t="s">
        <v>412</v>
      </c>
      <c r="R103" s="8">
        <v>0</v>
      </c>
      <c r="S103" s="8" t="s">
        <v>413</v>
      </c>
      <c r="T103" s="8" t="s">
        <v>406</v>
      </c>
      <c r="U103" s="11" t="s">
        <v>41</v>
      </c>
    </row>
    <row r="104" spans="2:21" s="35" customFormat="1" ht="231" x14ac:dyDescent="0.3">
      <c r="B104" s="30">
        <v>74</v>
      </c>
      <c r="C104" s="31" t="s">
        <v>392</v>
      </c>
      <c r="D104" s="32" t="s">
        <v>119</v>
      </c>
      <c r="E104" s="32" t="s">
        <v>318</v>
      </c>
      <c r="F104" s="32" t="s">
        <v>319</v>
      </c>
      <c r="G104" s="32" t="s">
        <v>393</v>
      </c>
      <c r="H104" s="32" t="s">
        <v>321</v>
      </c>
      <c r="I104" s="32" t="s">
        <v>414</v>
      </c>
      <c r="J104" s="32" t="s">
        <v>114</v>
      </c>
      <c r="K104" s="32" t="s">
        <v>415</v>
      </c>
      <c r="L104" s="32" t="s">
        <v>108</v>
      </c>
      <c r="M104" s="32" t="s">
        <v>91</v>
      </c>
      <c r="N104" s="33">
        <v>46184.128698574998</v>
      </c>
      <c r="O104" s="33">
        <v>53573.589290347001</v>
      </c>
      <c r="P104" s="32" t="s">
        <v>98</v>
      </c>
      <c r="Q104" s="32" t="s">
        <v>412</v>
      </c>
      <c r="R104" s="32">
        <v>0</v>
      </c>
      <c r="S104" s="32" t="s">
        <v>928</v>
      </c>
      <c r="T104" s="32" t="s">
        <v>406</v>
      </c>
      <c r="U104" s="34" t="s">
        <v>142</v>
      </c>
    </row>
    <row r="105" spans="2:21" ht="148.5" x14ac:dyDescent="0.3">
      <c r="B105" s="6">
        <v>75</v>
      </c>
      <c r="C105" s="7" t="s">
        <v>392</v>
      </c>
      <c r="D105" s="8" t="s">
        <v>119</v>
      </c>
      <c r="E105" s="8" t="s">
        <v>318</v>
      </c>
      <c r="F105" s="8" t="s">
        <v>358</v>
      </c>
      <c r="G105" s="8" t="s">
        <v>416</v>
      </c>
      <c r="H105" s="8" t="s">
        <v>417</v>
      </c>
      <c r="I105" s="8" t="s">
        <v>418</v>
      </c>
      <c r="J105" s="8" t="s">
        <v>25</v>
      </c>
      <c r="K105" s="8" t="s">
        <v>419</v>
      </c>
      <c r="L105" s="8" t="s">
        <v>108</v>
      </c>
      <c r="M105" s="8" t="s">
        <v>91</v>
      </c>
      <c r="N105" s="9">
        <v>3093.75</v>
      </c>
      <c r="O105" s="9">
        <v>3588.75</v>
      </c>
      <c r="P105" s="8" t="s">
        <v>98</v>
      </c>
      <c r="Q105" s="8" t="s">
        <v>420</v>
      </c>
      <c r="R105" s="8">
        <v>0</v>
      </c>
      <c r="S105" s="8" t="s">
        <v>421</v>
      </c>
      <c r="T105" s="8" t="s">
        <v>406</v>
      </c>
      <c r="U105" s="11" t="s">
        <v>33</v>
      </c>
    </row>
    <row r="106" spans="2:21" ht="231" x14ac:dyDescent="0.3">
      <c r="B106" s="6">
        <v>76</v>
      </c>
      <c r="C106" s="7" t="s">
        <v>392</v>
      </c>
      <c r="D106" s="8" t="s">
        <v>119</v>
      </c>
      <c r="E106" s="8" t="s">
        <v>318</v>
      </c>
      <c r="F106" s="8" t="s">
        <v>319</v>
      </c>
      <c r="G106" s="8" t="s">
        <v>393</v>
      </c>
      <c r="H106" s="8" t="s">
        <v>321</v>
      </c>
      <c r="I106" s="8" t="s">
        <v>422</v>
      </c>
      <c r="J106" s="8" t="s">
        <v>25</v>
      </c>
      <c r="K106" s="8" t="s">
        <v>423</v>
      </c>
      <c r="L106" s="8" t="s">
        <v>108</v>
      </c>
      <c r="M106" s="8" t="s">
        <v>91</v>
      </c>
      <c r="N106" s="9">
        <v>10031.950500000001</v>
      </c>
      <c r="O106" s="9">
        <v>11637.062580000002</v>
      </c>
      <c r="P106" s="8" t="s">
        <v>286</v>
      </c>
      <c r="Q106" s="8" t="s">
        <v>424</v>
      </c>
      <c r="R106" s="8" t="s">
        <v>425</v>
      </c>
      <c r="S106" s="8" t="s">
        <v>426</v>
      </c>
      <c r="T106" s="8" t="s">
        <v>406</v>
      </c>
      <c r="U106" s="11" t="s">
        <v>50</v>
      </c>
    </row>
    <row r="107" spans="2:21" ht="231" x14ac:dyDescent="0.3">
      <c r="B107" s="6">
        <v>77</v>
      </c>
      <c r="C107" s="7" t="s">
        <v>392</v>
      </c>
      <c r="D107" s="8" t="s">
        <v>119</v>
      </c>
      <c r="E107" s="8" t="s">
        <v>318</v>
      </c>
      <c r="F107" s="8" t="s">
        <v>319</v>
      </c>
      <c r="G107" s="8" t="s">
        <v>393</v>
      </c>
      <c r="H107" s="8" t="s">
        <v>321</v>
      </c>
      <c r="I107" s="8" t="s">
        <v>427</v>
      </c>
      <c r="J107" s="8" t="s">
        <v>25</v>
      </c>
      <c r="K107" s="8" t="s">
        <v>428</v>
      </c>
      <c r="L107" s="8" t="s">
        <v>108</v>
      </c>
      <c r="M107" s="8" t="s">
        <v>91</v>
      </c>
      <c r="N107" s="9">
        <v>5940</v>
      </c>
      <c r="O107" s="9">
        <v>6890.4</v>
      </c>
      <c r="P107" s="8" t="s">
        <v>98</v>
      </c>
      <c r="Q107" s="8" t="s">
        <v>429</v>
      </c>
      <c r="R107" s="8">
        <v>0</v>
      </c>
      <c r="S107" s="8" t="s">
        <v>430</v>
      </c>
      <c r="T107" s="8" t="s">
        <v>431</v>
      </c>
      <c r="U107" s="11" t="s">
        <v>50</v>
      </c>
    </row>
    <row r="108" spans="2:21" s="35" customFormat="1" ht="231" x14ac:dyDescent="0.3">
      <c r="B108" s="30">
        <v>78</v>
      </c>
      <c r="C108" s="31" t="s">
        <v>392</v>
      </c>
      <c r="D108" s="32" t="s">
        <v>119</v>
      </c>
      <c r="E108" s="32" t="s">
        <v>318</v>
      </c>
      <c r="F108" s="32" t="s">
        <v>319</v>
      </c>
      <c r="G108" s="32" t="s">
        <v>393</v>
      </c>
      <c r="H108" s="32" t="s">
        <v>335</v>
      </c>
      <c r="I108" s="32" t="s">
        <v>432</v>
      </c>
      <c r="J108" s="32" t="s">
        <v>25</v>
      </c>
      <c r="K108" s="32" t="s">
        <v>433</v>
      </c>
      <c r="L108" s="32" t="s">
        <v>27</v>
      </c>
      <c r="M108" s="32" t="s">
        <v>91</v>
      </c>
      <c r="N108" s="33">
        <v>6682</v>
      </c>
      <c r="O108" s="33">
        <v>7751.12</v>
      </c>
      <c r="P108" s="32" t="s">
        <v>98</v>
      </c>
      <c r="Q108" s="32" t="s">
        <v>429</v>
      </c>
      <c r="R108" s="32">
        <v>0</v>
      </c>
      <c r="S108" s="32" t="s">
        <v>434</v>
      </c>
      <c r="T108" s="32" t="s">
        <v>431</v>
      </c>
      <c r="U108" s="34" t="s">
        <v>50</v>
      </c>
    </row>
    <row r="109" spans="2:21" ht="231" x14ac:dyDescent="0.3">
      <c r="B109" s="6">
        <v>79</v>
      </c>
      <c r="C109" s="7" t="s">
        <v>392</v>
      </c>
      <c r="D109" s="8" t="s">
        <v>119</v>
      </c>
      <c r="E109" s="8" t="s">
        <v>318</v>
      </c>
      <c r="F109" s="8" t="s">
        <v>319</v>
      </c>
      <c r="G109" s="8" t="s">
        <v>393</v>
      </c>
      <c r="H109" s="8" t="s">
        <v>321</v>
      </c>
      <c r="I109" s="8" t="s">
        <v>435</v>
      </c>
      <c r="J109" s="8" t="s">
        <v>25</v>
      </c>
      <c r="K109" s="8" t="s">
        <v>436</v>
      </c>
      <c r="L109" s="8" t="s">
        <v>108</v>
      </c>
      <c r="M109" s="8" t="s">
        <v>91</v>
      </c>
      <c r="N109" s="9">
        <v>656401.16299999994</v>
      </c>
      <c r="O109" s="9">
        <v>761425.34907999984</v>
      </c>
      <c r="P109" s="8" t="s">
        <v>437</v>
      </c>
      <c r="Q109" s="8"/>
      <c r="R109" s="8">
        <v>0</v>
      </c>
      <c r="S109" s="8" t="s">
        <v>438</v>
      </c>
      <c r="T109" s="8" t="s">
        <v>431</v>
      </c>
      <c r="U109" s="11" t="s">
        <v>41</v>
      </c>
    </row>
    <row r="110" spans="2:21" ht="231" x14ac:dyDescent="0.3">
      <c r="B110" s="6">
        <v>80</v>
      </c>
      <c r="C110" s="7" t="s">
        <v>392</v>
      </c>
      <c r="D110" s="8" t="s">
        <v>119</v>
      </c>
      <c r="E110" s="8" t="s">
        <v>318</v>
      </c>
      <c r="F110" s="8" t="s">
        <v>319</v>
      </c>
      <c r="G110" s="8" t="s">
        <v>393</v>
      </c>
      <c r="H110" s="8" t="s">
        <v>321</v>
      </c>
      <c r="I110" s="8" t="s">
        <v>439</v>
      </c>
      <c r="J110" s="8" t="s">
        <v>25</v>
      </c>
      <c r="K110" s="8" t="s">
        <v>440</v>
      </c>
      <c r="L110" s="8" t="s">
        <v>108</v>
      </c>
      <c r="M110" s="8" t="s">
        <v>91</v>
      </c>
      <c r="N110" s="9">
        <v>287321.76</v>
      </c>
      <c r="O110" s="9">
        <v>333293.24160000001</v>
      </c>
      <c r="P110" s="8" t="s">
        <v>437</v>
      </c>
      <c r="Q110" s="8"/>
      <c r="R110" s="8">
        <v>0</v>
      </c>
      <c r="S110" s="8" t="s">
        <v>441</v>
      </c>
      <c r="T110" s="8" t="s">
        <v>431</v>
      </c>
      <c r="U110" s="11" t="s">
        <v>41</v>
      </c>
    </row>
    <row r="111" spans="2:21" ht="231" x14ac:dyDescent="0.3">
      <c r="B111" s="6">
        <v>81</v>
      </c>
      <c r="C111" s="7" t="s">
        <v>392</v>
      </c>
      <c r="D111" s="8" t="s">
        <v>119</v>
      </c>
      <c r="E111" s="8" t="s">
        <v>318</v>
      </c>
      <c r="F111" s="8" t="s">
        <v>319</v>
      </c>
      <c r="G111" s="8" t="s">
        <v>393</v>
      </c>
      <c r="H111" s="8" t="s">
        <v>321</v>
      </c>
      <c r="I111" s="8" t="s">
        <v>442</v>
      </c>
      <c r="J111" s="8" t="s">
        <v>25</v>
      </c>
      <c r="K111" s="8" t="s">
        <v>443</v>
      </c>
      <c r="L111" s="8" t="s">
        <v>108</v>
      </c>
      <c r="M111" s="8" t="s">
        <v>91</v>
      </c>
      <c r="N111" s="9">
        <v>315632.46000000002</v>
      </c>
      <c r="O111" s="9">
        <v>366133.65360000002</v>
      </c>
      <c r="P111" s="8" t="s">
        <v>437</v>
      </c>
      <c r="Q111" s="8" t="s">
        <v>424</v>
      </c>
      <c r="R111" s="8">
        <v>0</v>
      </c>
      <c r="S111" s="8" t="s">
        <v>444</v>
      </c>
      <c r="T111" s="8" t="s">
        <v>445</v>
      </c>
      <c r="U111" s="11" t="s">
        <v>41</v>
      </c>
    </row>
    <row r="112" spans="2:21" ht="231" x14ac:dyDescent="0.3">
      <c r="B112" s="6">
        <v>82</v>
      </c>
      <c r="C112" s="7" t="s">
        <v>392</v>
      </c>
      <c r="D112" s="8" t="s">
        <v>119</v>
      </c>
      <c r="E112" s="8" t="s">
        <v>318</v>
      </c>
      <c r="F112" s="8" t="s">
        <v>319</v>
      </c>
      <c r="G112" s="8" t="s">
        <v>393</v>
      </c>
      <c r="H112" s="8" t="s">
        <v>335</v>
      </c>
      <c r="I112" s="8" t="s">
        <v>446</v>
      </c>
      <c r="J112" s="8" t="s">
        <v>114</v>
      </c>
      <c r="K112" s="8" t="s">
        <v>447</v>
      </c>
      <c r="L112" s="8" t="s">
        <v>27</v>
      </c>
      <c r="M112" s="8" t="s">
        <v>91</v>
      </c>
      <c r="N112" s="9">
        <v>5852</v>
      </c>
      <c r="O112" s="9">
        <v>6788.32</v>
      </c>
      <c r="P112" s="8" t="s">
        <v>98</v>
      </c>
      <c r="Q112" s="8" t="s">
        <v>412</v>
      </c>
      <c r="R112" s="8">
        <v>0</v>
      </c>
      <c r="S112" s="8" t="s">
        <v>448</v>
      </c>
      <c r="T112" s="8" t="s">
        <v>449</v>
      </c>
      <c r="U112" s="11" t="s">
        <v>50</v>
      </c>
    </row>
    <row r="113" spans="2:21" s="41" customFormat="1" ht="231" x14ac:dyDescent="0.3">
      <c r="B113" s="36">
        <v>83</v>
      </c>
      <c r="C113" s="37" t="s">
        <v>392</v>
      </c>
      <c r="D113" s="38" t="s">
        <v>119</v>
      </c>
      <c r="E113" s="38" t="s">
        <v>318</v>
      </c>
      <c r="F113" s="38" t="s">
        <v>319</v>
      </c>
      <c r="G113" s="38" t="s">
        <v>393</v>
      </c>
      <c r="H113" s="38" t="s">
        <v>321</v>
      </c>
      <c r="I113" s="38" t="s">
        <v>450</v>
      </c>
      <c r="J113" s="38" t="s">
        <v>114</v>
      </c>
      <c r="K113" s="38" t="s">
        <v>451</v>
      </c>
      <c r="L113" s="38" t="s">
        <v>108</v>
      </c>
      <c r="M113" s="38" t="s">
        <v>91</v>
      </c>
      <c r="N113" s="39">
        <v>18486.523817795798</v>
      </c>
      <c r="O113" s="39">
        <v>21444.367628643129</v>
      </c>
      <c r="P113" s="38" t="s">
        <v>98</v>
      </c>
      <c r="Q113" s="38"/>
      <c r="R113" s="38">
        <v>0</v>
      </c>
      <c r="S113" s="38" t="s">
        <v>452</v>
      </c>
      <c r="T113" s="38" t="s">
        <v>453</v>
      </c>
      <c r="U113" s="40" t="s">
        <v>41</v>
      </c>
    </row>
    <row r="114" spans="2:21" ht="165" x14ac:dyDescent="0.3">
      <c r="B114" s="6">
        <v>84</v>
      </c>
      <c r="C114" s="7" t="s">
        <v>454</v>
      </c>
      <c r="D114" s="8" t="s">
        <v>119</v>
      </c>
      <c r="E114" s="8" t="s">
        <v>318</v>
      </c>
      <c r="F114" s="8" t="s">
        <v>455</v>
      </c>
      <c r="G114" s="8" t="s">
        <v>456</v>
      </c>
      <c r="H114" s="8" t="s">
        <v>457</v>
      </c>
      <c r="I114" s="8" t="s">
        <v>458</v>
      </c>
      <c r="J114" s="8" t="s">
        <v>43</v>
      </c>
      <c r="K114" s="8" t="s">
        <v>459</v>
      </c>
      <c r="L114" s="8" t="s">
        <v>27</v>
      </c>
      <c r="M114" s="8" t="s">
        <v>45</v>
      </c>
      <c r="N114" s="9">
        <v>680</v>
      </c>
      <c r="O114" s="9">
        <v>788.8</v>
      </c>
      <c r="P114" s="12" t="s">
        <v>29</v>
      </c>
      <c r="Q114" s="8"/>
      <c r="R114" s="8">
        <v>0</v>
      </c>
      <c r="S114" s="8" t="s">
        <v>460</v>
      </c>
      <c r="T114" s="8" t="s">
        <v>461</v>
      </c>
      <c r="U114" s="11" t="s">
        <v>33</v>
      </c>
    </row>
    <row r="115" spans="2:21" ht="165" x14ac:dyDescent="0.3">
      <c r="B115" s="6">
        <v>85</v>
      </c>
      <c r="C115" s="19" t="s">
        <v>454</v>
      </c>
      <c r="D115" s="8" t="s">
        <v>119</v>
      </c>
      <c r="E115" s="8" t="s">
        <v>318</v>
      </c>
      <c r="F115" s="12" t="s">
        <v>455</v>
      </c>
      <c r="G115" s="8" t="s">
        <v>456</v>
      </c>
      <c r="H115" s="12" t="s">
        <v>457</v>
      </c>
      <c r="I115" s="12" t="s">
        <v>462</v>
      </c>
      <c r="J115" s="12" t="s">
        <v>43</v>
      </c>
      <c r="K115" s="12" t="s">
        <v>463</v>
      </c>
      <c r="L115" s="12" t="s">
        <v>36</v>
      </c>
      <c r="M115" s="12" t="s">
        <v>45</v>
      </c>
      <c r="N115" s="20">
        <v>120</v>
      </c>
      <c r="O115" s="20">
        <v>139.19999999999999</v>
      </c>
      <c r="P115" s="12" t="s">
        <v>37</v>
      </c>
      <c r="Q115" s="12"/>
      <c r="R115" s="12">
        <v>0</v>
      </c>
      <c r="S115" s="12" t="s">
        <v>464</v>
      </c>
      <c r="T115" s="12" t="s">
        <v>465</v>
      </c>
      <c r="U115" s="13" t="s">
        <v>33</v>
      </c>
    </row>
    <row r="116" spans="2:21" ht="231" x14ac:dyDescent="0.3">
      <c r="B116" s="6">
        <v>86</v>
      </c>
      <c r="C116" s="7" t="s">
        <v>454</v>
      </c>
      <c r="D116" s="8" t="s">
        <v>466</v>
      </c>
      <c r="E116" s="8" t="s">
        <v>467</v>
      </c>
      <c r="F116" s="8" t="s">
        <v>468</v>
      </c>
      <c r="G116" s="8" t="s">
        <v>469</v>
      </c>
      <c r="H116" s="8" t="s">
        <v>457</v>
      </c>
      <c r="I116" s="8" t="s">
        <v>470</v>
      </c>
      <c r="J116" s="8" t="s">
        <v>43</v>
      </c>
      <c r="K116" s="12" t="s">
        <v>471</v>
      </c>
      <c r="L116" s="12" t="s">
        <v>36</v>
      </c>
      <c r="M116" s="12" t="s">
        <v>45</v>
      </c>
      <c r="N116" s="20">
        <v>1500</v>
      </c>
      <c r="O116" s="20">
        <v>1740</v>
      </c>
      <c r="P116" s="12" t="s">
        <v>37</v>
      </c>
      <c r="Q116" s="12"/>
      <c r="R116" s="12" t="s">
        <v>472</v>
      </c>
      <c r="S116" s="12" t="s">
        <v>473</v>
      </c>
      <c r="T116" s="12" t="s">
        <v>474</v>
      </c>
      <c r="U116" s="11" t="s">
        <v>33</v>
      </c>
    </row>
    <row r="117" spans="2:21" ht="264" x14ac:dyDescent="0.3">
      <c r="B117" s="6">
        <v>87</v>
      </c>
      <c r="C117" s="7" t="s">
        <v>454</v>
      </c>
      <c r="D117" s="8" t="s">
        <v>19</v>
      </c>
      <c r="E117" s="8" t="s">
        <v>318</v>
      </c>
      <c r="F117" s="8" t="s">
        <v>455</v>
      </c>
      <c r="G117" s="8" t="s">
        <v>456</v>
      </c>
      <c r="H117" s="8" t="s">
        <v>475</v>
      </c>
      <c r="I117" s="8" t="s">
        <v>476</v>
      </c>
      <c r="J117" s="8" t="s">
        <v>43</v>
      </c>
      <c r="K117" s="12" t="s">
        <v>477</v>
      </c>
      <c r="L117" s="12" t="s">
        <v>27</v>
      </c>
      <c r="M117" s="12" t="s">
        <v>91</v>
      </c>
      <c r="N117" s="20">
        <v>4800</v>
      </c>
      <c r="O117" s="20">
        <v>5568</v>
      </c>
      <c r="P117" s="12" t="s">
        <v>92</v>
      </c>
      <c r="Q117" s="12" t="s">
        <v>29</v>
      </c>
      <c r="R117" s="12">
        <v>0</v>
      </c>
      <c r="S117" s="12" t="s">
        <v>478</v>
      </c>
      <c r="T117" s="12" t="s">
        <v>479</v>
      </c>
      <c r="U117" s="11" t="s">
        <v>50</v>
      </c>
    </row>
    <row r="118" spans="2:21" ht="264" x14ac:dyDescent="0.3">
      <c r="B118" s="6">
        <v>88</v>
      </c>
      <c r="C118" s="7" t="s">
        <v>454</v>
      </c>
      <c r="D118" s="8" t="s">
        <v>19</v>
      </c>
      <c r="E118" s="8" t="s">
        <v>164</v>
      </c>
      <c r="F118" s="8" t="s">
        <v>165</v>
      </c>
      <c r="G118" s="8" t="s">
        <v>208</v>
      </c>
      <c r="H118" s="8" t="s">
        <v>480</v>
      </c>
      <c r="I118" s="8" t="s">
        <v>481</v>
      </c>
      <c r="J118" s="8" t="s">
        <v>43</v>
      </c>
      <c r="K118" s="12" t="s">
        <v>482</v>
      </c>
      <c r="L118" s="12" t="s">
        <v>108</v>
      </c>
      <c r="M118" s="12" t="s">
        <v>28</v>
      </c>
      <c r="N118" s="20">
        <v>280</v>
      </c>
      <c r="O118" s="20">
        <v>324.8</v>
      </c>
      <c r="P118" s="12" t="s">
        <v>92</v>
      </c>
      <c r="Q118" s="12" t="s">
        <v>29</v>
      </c>
      <c r="R118" s="12">
        <v>0</v>
      </c>
      <c r="S118" s="12" t="s">
        <v>483</v>
      </c>
      <c r="T118" s="12" t="s">
        <v>484</v>
      </c>
      <c r="U118" s="11" t="s">
        <v>50</v>
      </c>
    </row>
    <row r="119" spans="2:21" ht="165" x14ac:dyDescent="0.3">
      <c r="B119" s="6">
        <v>89</v>
      </c>
      <c r="C119" s="7" t="s">
        <v>454</v>
      </c>
      <c r="D119" s="8" t="s">
        <v>466</v>
      </c>
      <c r="E119" s="8" t="s">
        <v>318</v>
      </c>
      <c r="F119" s="8" t="s">
        <v>455</v>
      </c>
      <c r="G119" s="8" t="s">
        <v>485</v>
      </c>
      <c r="H119" s="8" t="s">
        <v>480</v>
      </c>
      <c r="I119" s="8" t="s">
        <v>486</v>
      </c>
      <c r="J119" s="8" t="s">
        <v>43</v>
      </c>
      <c r="K119" s="8" t="s">
        <v>487</v>
      </c>
      <c r="L119" s="8" t="s">
        <v>108</v>
      </c>
      <c r="M119" s="8" t="s">
        <v>28</v>
      </c>
      <c r="N119" s="9">
        <v>62460</v>
      </c>
      <c r="O119" s="9">
        <v>72453.600000000006</v>
      </c>
      <c r="P119" s="8" t="s">
        <v>98</v>
      </c>
      <c r="Q119" s="8" t="s">
        <v>488</v>
      </c>
      <c r="R119" s="8">
        <v>0</v>
      </c>
      <c r="S119" s="8" t="s">
        <v>489</v>
      </c>
      <c r="T119" s="8" t="s">
        <v>490</v>
      </c>
      <c r="U119" s="11" t="s">
        <v>344</v>
      </c>
    </row>
    <row r="120" spans="2:21" ht="165" x14ac:dyDescent="0.3">
      <c r="B120" s="6">
        <v>90</v>
      </c>
      <c r="C120" s="7" t="s">
        <v>454</v>
      </c>
      <c r="D120" s="8" t="s">
        <v>466</v>
      </c>
      <c r="E120" s="8" t="s">
        <v>318</v>
      </c>
      <c r="F120" s="8" t="s">
        <v>455</v>
      </c>
      <c r="G120" s="8" t="s">
        <v>491</v>
      </c>
      <c r="H120" s="8" t="s">
        <v>480</v>
      </c>
      <c r="I120" s="8" t="s">
        <v>492</v>
      </c>
      <c r="J120" s="12" t="s">
        <v>25</v>
      </c>
      <c r="K120" s="8" t="s">
        <v>493</v>
      </c>
      <c r="L120" s="12" t="s">
        <v>108</v>
      </c>
      <c r="M120" s="8" t="s">
        <v>91</v>
      </c>
      <c r="N120" s="9">
        <v>1870</v>
      </c>
      <c r="O120" s="9">
        <v>2169.1999999999998</v>
      </c>
      <c r="P120" s="8" t="s">
        <v>98</v>
      </c>
      <c r="Q120" s="8" t="s">
        <v>488</v>
      </c>
      <c r="R120" s="8">
        <v>0</v>
      </c>
      <c r="S120" s="8" t="s">
        <v>494</v>
      </c>
      <c r="T120" s="8" t="s">
        <v>495</v>
      </c>
      <c r="U120" s="13" t="s">
        <v>41</v>
      </c>
    </row>
    <row r="121" spans="2:21" ht="181.5" x14ac:dyDescent="0.3">
      <c r="B121" s="6">
        <v>91</v>
      </c>
      <c r="C121" s="7" t="s">
        <v>454</v>
      </c>
      <c r="D121" s="8" t="s">
        <v>466</v>
      </c>
      <c r="E121" s="8" t="s">
        <v>318</v>
      </c>
      <c r="F121" s="8" t="s">
        <v>455</v>
      </c>
      <c r="G121" s="8" t="s">
        <v>456</v>
      </c>
      <c r="H121" s="8" t="s">
        <v>480</v>
      </c>
      <c r="I121" s="8" t="s">
        <v>496</v>
      </c>
      <c r="J121" s="8" t="s">
        <v>497</v>
      </c>
      <c r="K121" s="8" t="s">
        <v>498</v>
      </c>
      <c r="L121" s="8" t="s">
        <v>108</v>
      </c>
      <c r="M121" s="8" t="s">
        <v>91</v>
      </c>
      <c r="N121" s="9">
        <v>175000</v>
      </c>
      <c r="O121" s="9">
        <v>203000</v>
      </c>
      <c r="P121" s="8" t="s">
        <v>98</v>
      </c>
      <c r="Q121" s="8" t="s">
        <v>499</v>
      </c>
      <c r="R121" s="8">
        <v>0</v>
      </c>
      <c r="S121" s="8" t="s">
        <v>500</v>
      </c>
      <c r="T121" s="8" t="s">
        <v>501</v>
      </c>
      <c r="U121" s="11" t="s">
        <v>33</v>
      </c>
    </row>
    <row r="122" spans="2:21" ht="165" x14ac:dyDescent="0.3">
      <c r="B122" s="6">
        <v>92</v>
      </c>
      <c r="C122" s="7" t="s">
        <v>454</v>
      </c>
      <c r="D122" s="8" t="s">
        <v>466</v>
      </c>
      <c r="E122" s="8" t="s">
        <v>318</v>
      </c>
      <c r="F122" s="8" t="s">
        <v>455</v>
      </c>
      <c r="G122" s="8" t="s">
        <v>502</v>
      </c>
      <c r="H122" s="8" t="s">
        <v>480</v>
      </c>
      <c r="I122" s="8" t="s">
        <v>503</v>
      </c>
      <c r="J122" s="8" t="s">
        <v>497</v>
      </c>
      <c r="K122" s="8" t="s">
        <v>504</v>
      </c>
      <c r="L122" s="8" t="s">
        <v>108</v>
      </c>
      <c r="M122" s="8" t="s">
        <v>91</v>
      </c>
      <c r="N122" s="39">
        <v>288.91830300804622</v>
      </c>
      <c r="O122" s="9">
        <v>335.14523148933364</v>
      </c>
      <c r="P122" s="8" t="s">
        <v>98</v>
      </c>
      <c r="Q122" s="8" t="s">
        <v>488</v>
      </c>
      <c r="R122" s="8">
        <v>0</v>
      </c>
      <c r="S122" s="8" t="s">
        <v>505</v>
      </c>
      <c r="T122" s="8" t="s">
        <v>506</v>
      </c>
      <c r="U122" s="11" t="s">
        <v>33</v>
      </c>
    </row>
    <row r="123" spans="2:21" ht="165" x14ac:dyDescent="0.3">
      <c r="B123" s="6">
        <v>93</v>
      </c>
      <c r="C123" s="7" t="s">
        <v>454</v>
      </c>
      <c r="D123" s="8" t="s">
        <v>466</v>
      </c>
      <c r="E123" s="8" t="s">
        <v>318</v>
      </c>
      <c r="F123" s="8" t="s">
        <v>455</v>
      </c>
      <c r="G123" s="8" t="s">
        <v>502</v>
      </c>
      <c r="H123" s="8" t="s">
        <v>475</v>
      </c>
      <c r="I123" s="8" t="s">
        <v>507</v>
      </c>
      <c r="J123" s="8" t="s">
        <v>497</v>
      </c>
      <c r="K123" s="8" t="s">
        <v>508</v>
      </c>
      <c r="L123" s="8" t="s">
        <v>27</v>
      </c>
      <c r="M123" s="8" t="s">
        <v>91</v>
      </c>
      <c r="N123" s="9">
        <v>34000</v>
      </c>
      <c r="O123" s="9">
        <v>39440</v>
      </c>
      <c r="P123" s="8" t="s">
        <v>98</v>
      </c>
      <c r="Q123" s="8" t="s">
        <v>488</v>
      </c>
      <c r="R123" s="8">
        <v>0</v>
      </c>
      <c r="S123" s="8" t="s">
        <v>509</v>
      </c>
      <c r="T123" s="8" t="s">
        <v>510</v>
      </c>
      <c r="U123" s="11" t="s">
        <v>41</v>
      </c>
    </row>
    <row r="124" spans="2:21" ht="165" x14ac:dyDescent="0.3">
      <c r="B124" s="6">
        <v>94</v>
      </c>
      <c r="C124" s="7" t="s">
        <v>454</v>
      </c>
      <c r="D124" s="8" t="s">
        <v>466</v>
      </c>
      <c r="E124" s="8" t="s">
        <v>318</v>
      </c>
      <c r="F124" s="8" t="s">
        <v>455</v>
      </c>
      <c r="G124" s="8" t="s">
        <v>502</v>
      </c>
      <c r="H124" s="8" t="s">
        <v>480</v>
      </c>
      <c r="I124" s="8" t="s">
        <v>511</v>
      </c>
      <c r="J124" s="8" t="s">
        <v>497</v>
      </c>
      <c r="K124" s="8" t="s">
        <v>512</v>
      </c>
      <c r="L124" s="8" t="s">
        <v>108</v>
      </c>
      <c r="M124" s="8" t="s">
        <v>91</v>
      </c>
      <c r="N124" s="9">
        <v>1020</v>
      </c>
      <c r="O124" s="9">
        <v>1183.2</v>
      </c>
      <c r="P124" s="8" t="s">
        <v>98</v>
      </c>
      <c r="Q124" s="8" t="s">
        <v>513</v>
      </c>
      <c r="R124" s="8">
        <v>0</v>
      </c>
      <c r="S124" s="8" t="s">
        <v>514</v>
      </c>
      <c r="T124" s="8" t="s">
        <v>515</v>
      </c>
      <c r="U124" s="11" t="s">
        <v>41</v>
      </c>
    </row>
    <row r="125" spans="2:21" ht="165" x14ac:dyDescent="0.3">
      <c r="B125" s="6">
        <v>95</v>
      </c>
      <c r="C125" s="7" t="s">
        <v>454</v>
      </c>
      <c r="D125" s="8" t="s">
        <v>466</v>
      </c>
      <c r="E125" s="8" t="s">
        <v>318</v>
      </c>
      <c r="F125" s="8" t="s">
        <v>455</v>
      </c>
      <c r="G125" s="8" t="s">
        <v>502</v>
      </c>
      <c r="H125" s="8" t="s">
        <v>475</v>
      </c>
      <c r="I125" s="8" t="s">
        <v>516</v>
      </c>
      <c r="J125" s="12" t="s">
        <v>25</v>
      </c>
      <c r="K125" s="8" t="s">
        <v>517</v>
      </c>
      <c r="L125" s="12" t="s">
        <v>27</v>
      </c>
      <c r="M125" s="8" t="s">
        <v>135</v>
      </c>
      <c r="N125" s="9">
        <v>41640</v>
      </c>
      <c r="O125" s="9">
        <v>48302.400000000001</v>
      </c>
      <c r="P125" s="8" t="s">
        <v>98</v>
      </c>
      <c r="Q125" s="8" t="s">
        <v>488</v>
      </c>
      <c r="R125" s="8">
        <v>0</v>
      </c>
      <c r="S125" s="8" t="s">
        <v>518</v>
      </c>
      <c r="T125" s="8" t="s">
        <v>519</v>
      </c>
      <c r="U125" s="13" t="s">
        <v>41</v>
      </c>
    </row>
    <row r="126" spans="2:21" ht="165" x14ac:dyDescent="0.3">
      <c r="B126" s="6">
        <v>96</v>
      </c>
      <c r="C126" s="7" t="s">
        <v>454</v>
      </c>
      <c r="D126" s="8" t="s">
        <v>466</v>
      </c>
      <c r="E126" s="8" t="s">
        <v>318</v>
      </c>
      <c r="F126" s="8" t="s">
        <v>455</v>
      </c>
      <c r="G126" s="8" t="s">
        <v>502</v>
      </c>
      <c r="H126" s="8" t="s">
        <v>475</v>
      </c>
      <c r="I126" s="8" t="s">
        <v>520</v>
      </c>
      <c r="J126" s="8" t="s">
        <v>497</v>
      </c>
      <c r="K126" s="8" t="s">
        <v>521</v>
      </c>
      <c r="L126" s="8" t="s">
        <v>27</v>
      </c>
      <c r="M126" s="8" t="s">
        <v>91</v>
      </c>
      <c r="N126" s="9">
        <v>7600</v>
      </c>
      <c r="O126" s="9">
        <v>8816</v>
      </c>
      <c r="P126" s="8" t="s">
        <v>98</v>
      </c>
      <c r="Q126" s="8" t="s">
        <v>488</v>
      </c>
      <c r="R126" s="8">
        <v>0</v>
      </c>
      <c r="S126" s="8" t="s">
        <v>522</v>
      </c>
      <c r="T126" s="8" t="s">
        <v>519</v>
      </c>
      <c r="U126" s="11" t="s">
        <v>41</v>
      </c>
    </row>
    <row r="127" spans="2:21" ht="165" x14ac:dyDescent="0.3">
      <c r="B127" s="6">
        <v>97</v>
      </c>
      <c r="C127" s="7" t="s">
        <v>454</v>
      </c>
      <c r="D127" s="8" t="s">
        <v>466</v>
      </c>
      <c r="E127" s="8" t="s">
        <v>318</v>
      </c>
      <c r="F127" s="8" t="s">
        <v>455</v>
      </c>
      <c r="G127" s="8" t="s">
        <v>491</v>
      </c>
      <c r="H127" s="8" t="s">
        <v>480</v>
      </c>
      <c r="I127" s="8" t="s">
        <v>523</v>
      </c>
      <c r="J127" s="12" t="s">
        <v>43</v>
      </c>
      <c r="K127" s="8" t="s">
        <v>524</v>
      </c>
      <c r="L127" s="12" t="s">
        <v>108</v>
      </c>
      <c r="M127" s="8" t="s">
        <v>135</v>
      </c>
      <c r="N127" s="9">
        <v>41640</v>
      </c>
      <c r="O127" s="9">
        <v>48302.400000000001</v>
      </c>
      <c r="P127" s="8" t="s">
        <v>98</v>
      </c>
      <c r="Q127" s="8" t="s">
        <v>488</v>
      </c>
      <c r="R127" s="8">
        <v>0</v>
      </c>
      <c r="S127" s="12" t="s">
        <v>525</v>
      </c>
      <c r="T127" s="12" t="s">
        <v>526</v>
      </c>
      <c r="U127" s="13" t="s">
        <v>41</v>
      </c>
    </row>
    <row r="128" spans="2:21" ht="165" x14ac:dyDescent="0.3">
      <c r="B128" s="6">
        <v>98</v>
      </c>
      <c r="C128" s="7" t="s">
        <v>454</v>
      </c>
      <c r="D128" s="8" t="s">
        <v>466</v>
      </c>
      <c r="E128" s="8" t="s">
        <v>20</v>
      </c>
      <c r="F128" s="8" t="s">
        <v>55</v>
      </c>
      <c r="G128" s="8" t="s">
        <v>79</v>
      </c>
      <c r="H128" s="8" t="s">
        <v>475</v>
      </c>
      <c r="I128" s="8" t="s">
        <v>527</v>
      </c>
      <c r="J128" s="8" t="s">
        <v>497</v>
      </c>
      <c r="K128" s="8" t="s">
        <v>528</v>
      </c>
      <c r="L128" s="8" t="s">
        <v>27</v>
      </c>
      <c r="M128" s="8" t="s">
        <v>135</v>
      </c>
      <c r="N128" s="9">
        <v>1530</v>
      </c>
      <c r="O128" s="9">
        <v>1774.8</v>
      </c>
      <c r="P128" s="8" t="s">
        <v>98</v>
      </c>
      <c r="Q128" s="8" t="s">
        <v>529</v>
      </c>
      <c r="R128" s="8">
        <v>0</v>
      </c>
      <c r="S128" s="8" t="s">
        <v>530</v>
      </c>
      <c r="T128" s="8" t="s">
        <v>531</v>
      </c>
      <c r="U128" s="11" t="s">
        <v>41</v>
      </c>
    </row>
    <row r="129" spans="2:21" ht="165" x14ac:dyDescent="0.3">
      <c r="B129" s="6">
        <v>99</v>
      </c>
      <c r="C129" s="7" t="s">
        <v>454</v>
      </c>
      <c r="D129" s="8" t="s">
        <v>466</v>
      </c>
      <c r="E129" s="8" t="s">
        <v>20</v>
      </c>
      <c r="F129" s="8" t="s">
        <v>55</v>
      </c>
      <c r="G129" s="8" t="s">
        <v>79</v>
      </c>
      <c r="H129" s="8" t="s">
        <v>475</v>
      </c>
      <c r="I129" s="8" t="s">
        <v>532</v>
      </c>
      <c r="J129" s="8" t="s">
        <v>497</v>
      </c>
      <c r="K129" s="8" t="s">
        <v>533</v>
      </c>
      <c r="L129" s="8" t="s">
        <v>27</v>
      </c>
      <c r="M129" s="8" t="s">
        <v>135</v>
      </c>
      <c r="N129" s="9">
        <v>3030</v>
      </c>
      <c r="O129" s="9">
        <v>3514.8</v>
      </c>
      <c r="P129" s="8" t="s">
        <v>98</v>
      </c>
      <c r="Q129" s="8" t="s">
        <v>488</v>
      </c>
      <c r="R129" s="8">
        <v>0</v>
      </c>
      <c r="S129" s="8" t="s">
        <v>534</v>
      </c>
      <c r="T129" s="8" t="s">
        <v>535</v>
      </c>
      <c r="U129" s="11" t="s">
        <v>33</v>
      </c>
    </row>
    <row r="130" spans="2:21" ht="165" x14ac:dyDescent="0.3">
      <c r="B130" s="6">
        <v>100</v>
      </c>
      <c r="C130" s="7" t="s">
        <v>454</v>
      </c>
      <c r="D130" s="8" t="s">
        <v>466</v>
      </c>
      <c r="E130" s="8" t="s">
        <v>318</v>
      </c>
      <c r="F130" s="8" t="s">
        <v>455</v>
      </c>
      <c r="G130" s="8" t="s">
        <v>491</v>
      </c>
      <c r="H130" s="8" t="s">
        <v>457</v>
      </c>
      <c r="I130" s="8" t="s">
        <v>536</v>
      </c>
      <c r="J130" s="8" t="s">
        <v>497</v>
      </c>
      <c r="K130" s="8" t="s">
        <v>537</v>
      </c>
      <c r="L130" s="8" t="s">
        <v>36</v>
      </c>
      <c r="M130" s="8" t="s">
        <v>28</v>
      </c>
      <c r="N130" s="9">
        <v>8000</v>
      </c>
      <c r="O130" s="9">
        <v>9280</v>
      </c>
      <c r="P130" s="8" t="s">
        <v>98</v>
      </c>
      <c r="Q130" s="8" t="s">
        <v>488</v>
      </c>
      <c r="R130" s="8">
        <v>0</v>
      </c>
      <c r="S130" s="8" t="s">
        <v>538</v>
      </c>
      <c r="T130" s="8" t="s">
        <v>539</v>
      </c>
      <c r="U130" s="11" t="s">
        <v>33</v>
      </c>
    </row>
    <row r="131" spans="2:21" ht="165" x14ac:dyDescent="0.3">
      <c r="B131" s="6">
        <v>101</v>
      </c>
      <c r="C131" s="7" t="s">
        <v>454</v>
      </c>
      <c r="D131" s="8" t="s">
        <v>466</v>
      </c>
      <c r="E131" s="8" t="s">
        <v>318</v>
      </c>
      <c r="F131" s="8" t="s">
        <v>455</v>
      </c>
      <c r="G131" s="8" t="s">
        <v>456</v>
      </c>
      <c r="H131" s="8" t="s">
        <v>480</v>
      </c>
      <c r="I131" s="8" t="s">
        <v>540</v>
      </c>
      <c r="J131" s="8" t="s">
        <v>497</v>
      </c>
      <c r="K131" s="8" t="s">
        <v>541</v>
      </c>
      <c r="L131" s="8" t="s">
        <v>108</v>
      </c>
      <c r="M131" s="8" t="s">
        <v>28</v>
      </c>
      <c r="N131" s="9">
        <v>500</v>
      </c>
      <c r="O131" s="9">
        <v>580</v>
      </c>
      <c r="P131" s="8" t="s">
        <v>98</v>
      </c>
      <c r="Q131" s="8" t="s">
        <v>488</v>
      </c>
      <c r="R131" s="8">
        <v>0</v>
      </c>
      <c r="S131" s="8" t="s">
        <v>542</v>
      </c>
      <c r="T131" s="8" t="s">
        <v>543</v>
      </c>
      <c r="U131" s="11" t="s">
        <v>33</v>
      </c>
    </row>
    <row r="132" spans="2:21" ht="214.5" x14ac:dyDescent="0.3">
      <c r="B132" s="6">
        <v>102</v>
      </c>
      <c r="C132" s="7" t="s">
        <v>454</v>
      </c>
      <c r="D132" s="8" t="s">
        <v>466</v>
      </c>
      <c r="E132" s="8" t="s">
        <v>318</v>
      </c>
      <c r="F132" s="8" t="s">
        <v>455</v>
      </c>
      <c r="G132" s="8" t="s">
        <v>456</v>
      </c>
      <c r="H132" s="8" t="s">
        <v>480</v>
      </c>
      <c r="I132" s="8" t="s">
        <v>544</v>
      </c>
      <c r="J132" s="12" t="s">
        <v>43</v>
      </c>
      <c r="K132" s="8" t="s">
        <v>545</v>
      </c>
      <c r="L132" s="12" t="s">
        <v>108</v>
      </c>
      <c r="M132" s="8" t="s">
        <v>91</v>
      </c>
      <c r="N132" s="9">
        <v>1600</v>
      </c>
      <c r="O132" s="9">
        <v>1856</v>
      </c>
      <c r="P132" s="12" t="s">
        <v>37</v>
      </c>
      <c r="Q132" s="8" t="s">
        <v>29</v>
      </c>
      <c r="R132" s="8">
        <v>0</v>
      </c>
      <c r="S132" s="12" t="s">
        <v>546</v>
      </c>
      <c r="T132" s="12" t="s">
        <v>547</v>
      </c>
      <c r="U132" s="13" t="s">
        <v>142</v>
      </c>
    </row>
    <row r="133" spans="2:21" ht="165" x14ac:dyDescent="0.3">
      <c r="B133" s="6">
        <v>103</v>
      </c>
      <c r="C133" s="7" t="s">
        <v>454</v>
      </c>
      <c r="D133" s="8" t="s">
        <v>466</v>
      </c>
      <c r="E133" s="8" t="s">
        <v>20</v>
      </c>
      <c r="F133" s="8" t="s">
        <v>55</v>
      </c>
      <c r="G133" s="8" t="s">
        <v>548</v>
      </c>
      <c r="H133" s="8" t="s">
        <v>475</v>
      </c>
      <c r="I133" s="8" t="s">
        <v>549</v>
      </c>
      <c r="J133" s="8" t="s">
        <v>497</v>
      </c>
      <c r="K133" s="8" t="s">
        <v>550</v>
      </c>
      <c r="L133" s="8" t="s">
        <v>27</v>
      </c>
      <c r="M133" s="8" t="s">
        <v>91</v>
      </c>
      <c r="N133" s="9">
        <v>241200</v>
      </c>
      <c r="O133" s="9">
        <v>279792</v>
      </c>
      <c r="P133" s="8" t="s">
        <v>98</v>
      </c>
      <c r="Q133" s="8"/>
      <c r="R133" s="8">
        <v>0</v>
      </c>
      <c r="S133" s="8" t="s">
        <v>551</v>
      </c>
      <c r="T133" s="8" t="s">
        <v>552</v>
      </c>
      <c r="U133" s="11" t="s">
        <v>41</v>
      </c>
    </row>
    <row r="134" spans="2:21" ht="165" x14ac:dyDescent="0.3">
      <c r="B134" s="6">
        <v>104</v>
      </c>
      <c r="C134" s="7" t="s">
        <v>454</v>
      </c>
      <c r="D134" s="8" t="s">
        <v>466</v>
      </c>
      <c r="E134" s="8" t="s">
        <v>20</v>
      </c>
      <c r="F134" s="8" t="s">
        <v>55</v>
      </c>
      <c r="G134" s="8" t="s">
        <v>548</v>
      </c>
      <c r="H134" s="8" t="s">
        <v>475</v>
      </c>
      <c r="I134" s="8" t="s">
        <v>553</v>
      </c>
      <c r="J134" s="8" t="s">
        <v>497</v>
      </c>
      <c r="K134" s="8" t="s">
        <v>554</v>
      </c>
      <c r="L134" s="8" t="s">
        <v>27</v>
      </c>
      <c r="M134" s="8" t="s">
        <v>91</v>
      </c>
      <c r="N134" s="9">
        <v>7500</v>
      </c>
      <c r="O134" s="9">
        <v>8700</v>
      </c>
      <c r="P134" s="8" t="s">
        <v>98</v>
      </c>
      <c r="Q134" s="8"/>
      <c r="R134" s="8">
        <v>0</v>
      </c>
      <c r="S134" s="8" t="s">
        <v>555</v>
      </c>
      <c r="T134" s="8" t="s">
        <v>556</v>
      </c>
      <c r="U134" s="11" t="s">
        <v>95</v>
      </c>
    </row>
    <row r="135" spans="2:21" ht="165" x14ac:dyDescent="0.3">
      <c r="B135" s="6">
        <v>105</v>
      </c>
      <c r="C135" s="7" t="s">
        <v>454</v>
      </c>
      <c r="D135" s="8" t="s">
        <v>466</v>
      </c>
      <c r="E135" s="8" t="s">
        <v>20</v>
      </c>
      <c r="F135" s="8" t="s">
        <v>55</v>
      </c>
      <c r="G135" s="8" t="s">
        <v>548</v>
      </c>
      <c r="H135" s="8" t="s">
        <v>475</v>
      </c>
      <c r="I135" s="8" t="s">
        <v>557</v>
      </c>
      <c r="J135" s="8" t="s">
        <v>497</v>
      </c>
      <c r="K135" s="8" t="s">
        <v>558</v>
      </c>
      <c r="L135" s="8" t="s">
        <v>27</v>
      </c>
      <c r="M135" s="8" t="s">
        <v>91</v>
      </c>
      <c r="N135" s="9">
        <v>8500</v>
      </c>
      <c r="O135" s="9">
        <v>9860</v>
      </c>
      <c r="P135" s="8" t="s">
        <v>98</v>
      </c>
      <c r="Q135" s="8" t="s">
        <v>488</v>
      </c>
      <c r="R135" s="8">
        <v>0</v>
      </c>
      <c r="S135" s="8" t="s">
        <v>559</v>
      </c>
      <c r="T135" s="8" t="s">
        <v>560</v>
      </c>
      <c r="U135" s="11" t="s">
        <v>41</v>
      </c>
    </row>
    <row r="136" spans="2:21" ht="165" x14ac:dyDescent="0.3">
      <c r="B136" s="6">
        <v>106</v>
      </c>
      <c r="C136" s="7" t="s">
        <v>454</v>
      </c>
      <c r="D136" s="8" t="s">
        <v>466</v>
      </c>
      <c r="E136" s="8" t="s">
        <v>318</v>
      </c>
      <c r="F136" s="8" t="s">
        <v>455</v>
      </c>
      <c r="G136" s="8" t="s">
        <v>456</v>
      </c>
      <c r="H136" s="8" t="s">
        <v>475</v>
      </c>
      <c r="I136" s="12" t="s">
        <v>561</v>
      </c>
      <c r="J136" s="12" t="s">
        <v>497</v>
      </c>
      <c r="K136" s="12" t="s">
        <v>562</v>
      </c>
      <c r="L136" s="8" t="s">
        <v>27</v>
      </c>
      <c r="M136" s="8" t="s">
        <v>91</v>
      </c>
      <c r="N136" s="9">
        <v>858.40000000000009</v>
      </c>
      <c r="O136" s="9">
        <v>995.74400000000014</v>
      </c>
      <c r="P136" s="8" t="s">
        <v>98</v>
      </c>
      <c r="Q136" s="8"/>
      <c r="R136" s="8" t="s">
        <v>563</v>
      </c>
      <c r="S136" s="8" t="s">
        <v>564</v>
      </c>
      <c r="T136" s="8" t="s">
        <v>565</v>
      </c>
      <c r="U136" s="11" t="s">
        <v>33</v>
      </c>
    </row>
    <row r="137" spans="2:21" ht="165" x14ac:dyDescent="0.3">
      <c r="B137" s="6">
        <v>107</v>
      </c>
      <c r="C137" s="7" t="s">
        <v>454</v>
      </c>
      <c r="D137" s="8" t="s">
        <v>466</v>
      </c>
      <c r="E137" s="8" t="s">
        <v>318</v>
      </c>
      <c r="F137" s="8" t="s">
        <v>455</v>
      </c>
      <c r="G137" s="8" t="s">
        <v>456</v>
      </c>
      <c r="H137" s="8" t="s">
        <v>475</v>
      </c>
      <c r="I137" s="8" t="s">
        <v>566</v>
      </c>
      <c r="J137" s="8" t="s">
        <v>497</v>
      </c>
      <c r="K137" s="8" t="s">
        <v>567</v>
      </c>
      <c r="L137" s="8" t="s">
        <v>27</v>
      </c>
      <c r="M137" s="8" t="s">
        <v>91</v>
      </c>
      <c r="N137" s="9">
        <v>4292</v>
      </c>
      <c r="O137" s="9">
        <v>4978.72</v>
      </c>
      <c r="P137" s="8" t="s">
        <v>98</v>
      </c>
      <c r="Q137" s="8"/>
      <c r="R137" s="8" t="s">
        <v>568</v>
      </c>
      <c r="S137" s="8" t="s">
        <v>569</v>
      </c>
      <c r="T137" s="8" t="s">
        <v>570</v>
      </c>
      <c r="U137" s="11" t="s">
        <v>41</v>
      </c>
    </row>
    <row r="138" spans="2:21" ht="165" x14ac:dyDescent="0.3">
      <c r="B138" s="6">
        <v>108</v>
      </c>
      <c r="C138" s="7" t="s">
        <v>454</v>
      </c>
      <c r="D138" s="8" t="s">
        <v>466</v>
      </c>
      <c r="E138" s="8" t="s">
        <v>318</v>
      </c>
      <c r="F138" s="8" t="s">
        <v>455</v>
      </c>
      <c r="G138" s="8" t="s">
        <v>456</v>
      </c>
      <c r="H138" s="8" t="s">
        <v>475</v>
      </c>
      <c r="I138" s="8" t="s">
        <v>571</v>
      </c>
      <c r="J138" s="8" t="s">
        <v>497</v>
      </c>
      <c r="K138" s="8" t="s">
        <v>572</v>
      </c>
      <c r="L138" s="8" t="s">
        <v>27</v>
      </c>
      <c r="M138" s="8" t="s">
        <v>28</v>
      </c>
      <c r="N138" s="9">
        <v>2200</v>
      </c>
      <c r="O138" s="9">
        <v>2552</v>
      </c>
      <c r="P138" s="8" t="s">
        <v>98</v>
      </c>
      <c r="Q138" s="8" t="s">
        <v>488</v>
      </c>
      <c r="R138" s="8">
        <v>0</v>
      </c>
      <c r="S138" s="8" t="s">
        <v>573</v>
      </c>
      <c r="T138" s="8" t="s">
        <v>574</v>
      </c>
      <c r="U138" s="11" t="s">
        <v>41</v>
      </c>
    </row>
    <row r="139" spans="2:21" s="35" customFormat="1" ht="165" x14ac:dyDescent="0.3">
      <c r="B139" s="30">
        <v>109</v>
      </c>
      <c r="C139" s="37" t="s">
        <v>454</v>
      </c>
      <c r="D139" s="32" t="s">
        <v>466</v>
      </c>
      <c r="E139" s="32" t="s">
        <v>318</v>
      </c>
      <c r="F139" s="38" t="s">
        <v>455</v>
      </c>
      <c r="G139" s="38" t="s">
        <v>491</v>
      </c>
      <c r="H139" s="38" t="s">
        <v>480</v>
      </c>
      <c r="I139" s="38" t="s">
        <v>575</v>
      </c>
      <c r="J139" s="38" t="s">
        <v>25</v>
      </c>
      <c r="K139" s="38" t="s">
        <v>927</v>
      </c>
      <c r="L139" s="38" t="s">
        <v>108</v>
      </c>
      <c r="M139" s="38" t="s">
        <v>28</v>
      </c>
      <c r="N139" s="39">
        <v>20000</v>
      </c>
      <c r="O139" s="39">
        <v>23200</v>
      </c>
      <c r="P139" s="38" t="s">
        <v>98</v>
      </c>
      <c r="Q139" s="38" t="s">
        <v>576</v>
      </c>
      <c r="R139" s="38">
        <v>0</v>
      </c>
      <c r="S139" s="38" t="s">
        <v>577</v>
      </c>
      <c r="T139" s="38" t="s">
        <v>578</v>
      </c>
      <c r="U139" s="40" t="s">
        <v>142</v>
      </c>
    </row>
    <row r="140" spans="2:21" ht="165" x14ac:dyDescent="0.3">
      <c r="B140" s="6">
        <v>110</v>
      </c>
      <c r="C140" s="7" t="s">
        <v>454</v>
      </c>
      <c r="D140" s="8" t="s">
        <v>466</v>
      </c>
      <c r="E140" s="8" t="s">
        <v>318</v>
      </c>
      <c r="F140" s="8" t="s">
        <v>455</v>
      </c>
      <c r="G140" s="8" t="s">
        <v>456</v>
      </c>
      <c r="H140" s="8" t="s">
        <v>457</v>
      </c>
      <c r="I140" s="8" t="s">
        <v>579</v>
      </c>
      <c r="J140" s="8" t="s">
        <v>497</v>
      </c>
      <c r="K140" s="8" t="s">
        <v>580</v>
      </c>
      <c r="L140" s="8" t="s">
        <v>36</v>
      </c>
      <c r="M140" s="8" t="s">
        <v>91</v>
      </c>
      <c r="N140" s="9">
        <v>134000</v>
      </c>
      <c r="O140" s="9">
        <v>155440</v>
      </c>
      <c r="P140" s="8" t="s">
        <v>98</v>
      </c>
      <c r="Q140" s="8" t="s">
        <v>488</v>
      </c>
      <c r="R140" s="8">
        <v>0</v>
      </c>
      <c r="S140" s="8" t="s">
        <v>581</v>
      </c>
      <c r="T140" s="8" t="s">
        <v>582</v>
      </c>
      <c r="U140" s="11" t="s">
        <v>41</v>
      </c>
    </row>
    <row r="141" spans="2:21" ht="181.5" x14ac:dyDescent="0.3">
      <c r="B141" s="6">
        <v>111</v>
      </c>
      <c r="C141" s="7" t="s">
        <v>454</v>
      </c>
      <c r="D141" s="8" t="s">
        <v>466</v>
      </c>
      <c r="E141" s="8" t="s">
        <v>318</v>
      </c>
      <c r="F141" s="8" t="s">
        <v>455</v>
      </c>
      <c r="G141" s="8" t="s">
        <v>456</v>
      </c>
      <c r="H141" s="8" t="s">
        <v>480</v>
      </c>
      <c r="I141" s="8" t="s">
        <v>583</v>
      </c>
      <c r="J141" s="12" t="s">
        <v>43</v>
      </c>
      <c r="K141" s="8" t="s">
        <v>584</v>
      </c>
      <c r="L141" s="12" t="s">
        <v>108</v>
      </c>
      <c r="M141" s="8" t="s">
        <v>135</v>
      </c>
      <c r="N141" s="9">
        <v>2244</v>
      </c>
      <c r="O141" s="9">
        <v>2603.04</v>
      </c>
      <c r="P141" s="8" t="s">
        <v>98</v>
      </c>
      <c r="Q141" s="8" t="s">
        <v>488</v>
      </c>
      <c r="R141" s="8">
        <v>0</v>
      </c>
      <c r="S141" s="8" t="s">
        <v>585</v>
      </c>
      <c r="T141" s="8" t="s">
        <v>586</v>
      </c>
      <c r="U141" s="13" t="s">
        <v>344</v>
      </c>
    </row>
    <row r="142" spans="2:21" s="41" customFormat="1" ht="165" x14ac:dyDescent="0.3">
      <c r="B142" s="36">
        <v>112</v>
      </c>
      <c r="C142" s="37" t="s">
        <v>454</v>
      </c>
      <c r="D142" s="38" t="s">
        <v>466</v>
      </c>
      <c r="E142" s="38" t="s">
        <v>318</v>
      </c>
      <c r="F142" s="38" t="s">
        <v>455</v>
      </c>
      <c r="G142" s="38" t="s">
        <v>456</v>
      </c>
      <c r="H142" s="38" t="s">
        <v>475</v>
      </c>
      <c r="I142" s="38" t="s">
        <v>587</v>
      </c>
      <c r="J142" s="38" t="s">
        <v>43</v>
      </c>
      <c r="K142" s="38" t="s">
        <v>588</v>
      </c>
      <c r="L142" s="38" t="s">
        <v>27</v>
      </c>
      <c r="M142" s="38" t="s">
        <v>91</v>
      </c>
      <c r="N142" s="39">
        <v>1289.6551724137933</v>
      </c>
      <c r="O142" s="39">
        <v>1496.0000000000002</v>
      </c>
      <c r="P142" s="38" t="s">
        <v>98</v>
      </c>
      <c r="Q142" s="38" t="s">
        <v>488</v>
      </c>
      <c r="R142" s="38">
        <v>0</v>
      </c>
      <c r="S142" s="38" t="s">
        <v>589</v>
      </c>
      <c r="T142" s="38" t="s">
        <v>590</v>
      </c>
      <c r="U142" s="40" t="s">
        <v>41</v>
      </c>
    </row>
    <row r="143" spans="2:21" ht="165" x14ac:dyDescent="0.3">
      <c r="B143" s="6">
        <v>113</v>
      </c>
      <c r="C143" s="7" t="s">
        <v>454</v>
      </c>
      <c r="D143" s="8" t="s">
        <v>466</v>
      </c>
      <c r="E143" s="8" t="s">
        <v>318</v>
      </c>
      <c r="F143" s="8" t="s">
        <v>455</v>
      </c>
      <c r="G143" s="8" t="s">
        <v>456</v>
      </c>
      <c r="H143" s="8" t="s">
        <v>475</v>
      </c>
      <c r="I143" s="8" t="s">
        <v>591</v>
      </c>
      <c r="J143" s="12" t="s">
        <v>25</v>
      </c>
      <c r="K143" s="8" t="s">
        <v>592</v>
      </c>
      <c r="L143" s="12" t="s">
        <v>27</v>
      </c>
      <c r="M143" s="8" t="s">
        <v>91</v>
      </c>
      <c r="N143" s="9">
        <v>3500</v>
      </c>
      <c r="O143" s="9">
        <v>4060</v>
      </c>
      <c r="P143" s="8" t="s">
        <v>98</v>
      </c>
      <c r="Q143" s="8"/>
      <c r="R143" s="8">
        <v>0</v>
      </c>
      <c r="S143" s="8" t="s">
        <v>593</v>
      </c>
      <c r="T143" s="8" t="s">
        <v>594</v>
      </c>
      <c r="U143" s="13" t="s">
        <v>95</v>
      </c>
    </row>
    <row r="144" spans="2:21" ht="165" x14ac:dyDescent="0.3">
      <c r="B144" s="6">
        <v>114</v>
      </c>
      <c r="C144" s="7" t="s">
        <v>454</v>
      </c>
      <c r="D144" s="8" t="s">
        <v>466</v>
      </c>
      <c r="E144" s="8" t="s">
        <v>467</v>
      </c>
      <c r="F144" s="8" t="s">
        <v>468</v>
      </c>
      <c r="G144" s="8" t="s">
        <v>469</v>
      </c>
      <c r="H144" s="8" t="s">
        <v>475</v>
      </c>
      <c r="I144" s="8" t="s">
        <v>595</v>
      </c>
      <c r="J144" s="8" t="s">
        <v>43</v>
      </c>
      <c r="K144" s="8" t="s">
        <v>596</v>
      </c>
      <c r="L144" s="8" t="s">
        <v>27</v>
      </c>
      <c r="M144" s="8" t="s">
        <v>135</v>
      </c>
      <c r="N144" s="9">
        <v>700</v>
      </c>
      <c r="O144" s="9">
        <v>812</v>
      </c>
      <c r="P144" s="12" t="s">
        <v>37</v>
      </c>
      <c r="Q144" s="8"/>
      <c r="R144" s="8">
        <v>0</v>
      </c>
      <c r="S144" s="8" t="s">
        <v>597</v>
      </c>
      <c r="T144" s="8" t="s">
        <v>598</v>
      </c>
      <c r="U144" s="11" t="s">
        <v>33</v>
      </c>
    </row>
    <row r="145" spans="2:21" ht="247.5" x14ac:dyDescent="0.3">
      <c r="B145" s="6">
        <v>115</v>
      </c>
      <c r="C145" s="7" t="s">
        <v>454</v>
      </c>
      <c r="D145" s="8" t="s">
        <v>466</v>
      </c>
      <c r="E145" s="12" t="s">
        <v>233</v>
      </c>
      <c r="F145" s="12" t="s">
        <v>234</v>
      </c>
      <c r="G145" s="8" t="s">
        <v>599</v>
      </c>
      <c r="H145" s="8" t="s">
        <v>457</v>
      </c>
      <c r="I145" s="8" t="s">
        <v>600</v>
      </c>
      <c r="J145" s="12" t="s">
        <v>43</v>
      </c>
      <c r="K145" s="8" t="s">
        <v>601</v>
      </c>
      <c r="L145" s="12" t="s">
        <v>36</v>
      </c>
      <c r="M145" s="8" t="s">
        <v>91</v>
      </c>
      <c r="N145" s="9">
        <v>1200</v>
      </c>
      <c r="O145" s="9">
        <v>1392</v>
      </c>
      <c r="P145" s="12" t="s">
        <v>37</v>
      </c>
      <c r="Q145" s="8" t="s">
        <v>602</v>
      </c>
      <c r="R145" s="8">
        <v>0</v>
      </c>
      <c r="S145" s="8" t="s">
        <v>603</v>
      </c>
      <c r="T145" s="8" t="s">
        <v>604</v>
      </c>
      <c r="U145" s="13" t="s">
        <v>95</v>
      </c>
    </row>
    <row r="146" spans="2:21" s="41" customFormat="1" ht="165" x14ac:dyDescent="0.3">
      <c r="B146" s="36">
        <v>116</v>
      </c>
      <c r="C146" s="37" t="s">
        <v>454</v>
      </c>
      <c r="D146" s="38" t="s">
        <v>466</v>
      </c>
      <c r="E146" s="38" t="s">
        <v>164</v>
      </c>
      <c r="F146" s="38" t="s">
        <v>251</v>
      </c>
      <c r="G146" s="38" t="s">
        <v>252</v>
      </c>
      <c r="H146" s="38" t="s">
        <v>480</v>
      </c>
      <c r="I146" s="38" t="s">
        <v>605</v>
      </c>
      <c r="J146" s="38" t="s">
        <v>43</v>
      </c>
      <c r="K146" s="38" t="s">
        <v>926</v>
      </c>
      <c r="L146" s="38" t="s">
        <v>108</v>
      </c>
      <c r="M146" s="38" t="s">
        <v>91</v>
      </c>
      <c r="N146" s="39">
        <v>120</v>
      </c>
      <c r="O146" s="39">
        <v>139.19999999999999</v>
      </c>
      <c r="P146" s="38" t="s">
        <v>98</v>
      </c>
      <c r="Q146" s="38" t="s">
        <v>488</v>
      </c>
      <c r="R146" s="38">
        <v>0</v>
      </c>
      <c r="S146" s="38" t="s">
        <v>606</v>
      </c>
      <c r="T146" s="38" t="s">
        <v>607</v>
      </c>
      <c r="U146" s="40" t="s">
        <v>50</v>
      </c>
    </row>
    <row r="147" spans="2:21" ht="165" x14ac:dyDescent="0.3">
      <c r="B147" s="6">
        <v>117</v>
      </c>
      <c r="C147" s="7" t="s">
        <v>454</v>
      </c>
      <c r="D147" s="8" t="s">
        <v>466</v>
      </c>
      <c r="E147" s="8" t="s">
        <v>318</v>
      </c>
      <c r="F147" s="8" t="s">
        <v>455</v>
      </c>
      <c r="G147" s="8" t="s">
        <v>491</v>
      </c>
      <c r="H147" s="8" t="s">
        <v>475</v>
      </c>
      <c r="I147" s="8" t="s">
        <v>608</v>
      </c>
      <c r="J147" s="12" t="s">
        <v>25</v>
      </c>
      <c r="K147" s="8" t="s">
        <v>609</v>
      </c>
      <c r="L147" s="8" t="s">
        <v>27</v>
      </c>
      <c r="M147" s="8" t="s">
        <v>135</v>
      </c>
      <c r="N147" s="9">
        <v>4200</v>
      </c>
      <c r="O147" s="9">
        <v>4872</v>
      </c>
      <c r="P147" s="8" t="s">
        <v>98</v>
      </c>
      <c r="Q147" s="8"/>
      <c r="R147" s="8">
        <v>0</v>
      </c>
      <c r="S147" s="8" t="s">
        <v>610</v>
      </c>
      <c r="T147" s="8" t="s">
        <v>611</v>
      </c>
      <c r="U147" s="11" t="s">
        <v>41</v>
      </c>
    </row>
    <row r="148" spans="2:21" ht="165" x14ac:dyDescent="0.3">
      <c r="B148" s="6">
        <v>118</v>
      </c>
      <c r="C148" s="7" t="s">
        <v>454</v>
      </c>
      <c r="D148" s="8" t="s">
        <v>466</v>
      </c>
      <c r="E148" s="8" t="s">
        <v>164</v>
      </c>
      <c r="F148" s="8" t="s">
        <v>165</v>
      </c>
      <c r="G148" s="8" t="s">
        <v>208</v>
      </c>
      <c r="H148" s="8" t="s">
        <v>480</v>
      </c>
      <c r="I148" s="8" t="s">
        <v>612</v>
      </c>
      <c r="J148" s="12" t="s">
        <v>43</v>
      </c>
      <c r="K148" s="8" t="s">
        <v>613</v>
      </c>
      <c r="L148" s="12" t="s">
        <v>108</v>
      </c>
      <c r="M148" s="8" t="s">
        <v>45</v>
      </c>
      <c r="N148" s="9">
        <v>2500</v>
      </c>
      <c r="O148" s="9">
        <v>2900</v>
      </c>
      <c r="P148" s="12" t="s">
        <v>37</v>
      </c>
      <c r="Q148" s="8" t="s">
        <v>205</v>
      </c>
      <c r="R148" s="8">
        <v>0</v>
      </c>
      <c r="S148" s="8" t="s">
        <v>614</v>
      </c>
      <c r="T148" s="8" t="s">
        <v>615</v>
      </c>
      <c r="U148" s="13" t="s">
        <v>344</v>
      </c>
    </row>
    <row r="149" spans="2:21" ht="165" x14ac:dyDescent="0.3">
      <c r="B149" s="6">
        <v>119</v>
      </c>
      <c r="C149" s="7" t="s">
        <v>454</v>
      </c>
      <c r="D149" s="8" t="s">
        <v>466</v>
      </c>
      <c r="E149" s="8" t="s">
        <v>164</v>
      </c>
      <c r="F149" s="8" t="s">
        <v>165</v>
      </c>
      <c r="G149" s="8" t="s">
        <v>208</v>
      </c>
      <c r="H149" s="8" t="s">
        <v>457</v>
      </c>
      <c r="I149" s="8" t="s">
        <v>616</v>
      </c>
      <c r="J149" s="8" t="s">
        <v>43</v>
      </c>
      <c r="K149" s="8" t="s">
        <v>617</v>
      </c>
      <c r="L149" s="8" t="s">
        <v>36</v>
      </c>
      <c r="M149" s="8" t="s">
        <v>28</v>
      </c>
      <c r="N149" s="9">
        <v>450</v>
      </c>
      <c r="O149" s="9">
        <v>522</v>
      </c>
      <c r="P149" s="12" t="s">
        <v>37</v>
      </c>
      <c r="Q149" s="8"/>
      <c r="R149" s="8">
        <v>0</v>
      </c>
      <c r="S149" s="8" t="s">
        <v>618</v>
      </c>
      <c r="T149" s="8" t="s">
        <v>619</v>
      </c>
      <c r="U149" s="11" t="s">
        <v>33</v>
      </c>
    </row>
    <row r="150" spans="2:21" ht="165" x14ac:dyDescent="0.3">
      <c r="B150" s="6">
        <v>120</v>
      </c>
      <c r="C150" s="7" t="s">
        <v>454</v>
      </c>
      <c r="D150" s="8" t="s">
        <v>466</v>
      </c>
      <c r="E150" s="8" t="s">
        <v>164</v>
      </c>
      <c r="F150" s="8" t="s">
        <v>165</v>
      </c>
      <c r="G150" s="8" t="s">
        <v>208</v>
      </c>
      <c r="H150" s="8" t="s">
        <v>457</v>
      </c>
      <c r="I150" s="8" t="s">
        <v>620</v>
      </c>
      <c r="J150" s="8" t="s">
        <v>43</v>
      </c>
      <c r="K150" s="8" t="s">
        <v>621</v>
      </c>
      <c r="L150" s="8" t="s">
        <v>36</v>
      </c>
      <c r="M150" s="8" t="s">
        <v>28</v>
      </c>
      <c r="N150" s="9">
        <v>350</v>
      </c>
      <c r="O150" s="9">
        <v>406</v>
      </c>
      <c r="P150" s="12" t="s">
        <v>37</v>
      </c>
      <c r="Q150" s="8" t="s">
        <v>622</v>
      </c>
      <c r="R150" s="8">
        <v>0</v>
      </c>
      <c r="S150" s="8" t="s">
        <v>623</v>
      </c>
      <c r="T150" s="8" t="s">
        <v>619</v>
      </c>
      <c r="U150" s="11" t="s">
        <v>33</v>
      </c>
    </row>
    <row r="151" spans="2:21" ht="165" x14ac:dyDescent="0.3">
      <c r="B151" s="6">
        <v>121</v>
      </c>
      <c r="C151" s="7" t="s">
        <v>454</v>
      </c>
      <c r="D151" s="8" t="s">
        <v>466</v>
      </c>
      <c r="E151" s="8" t="s">
        <v>164</v>
      </c>
      <c r="F151" s="8" t="s">
        <v>165</v>
      </c>
      <c r="G151" s="8" t="s">
        <v>208</v>
      </c>
      <c r="H151" s="8" t="s">
        <v>475</v>
      </c>
      <c r="I151" s="8" t="s">
        <v>624</v>
      </c>
      <c r="J151" s="8" t="s">
        <v>43</v>
      </c>
      <c r="K151" s="8" t="s">
        <v>624</v>
      </c>
      <c r="L151" s="8" t="s">
        <v>27</v>
      </c>
      <c r="M151" s="8" t="s">
        <v>28</v>
      </c>
      <c r="N151" s="9">
        <v>227</v>
      </c>
      <c r="O151" s="9">
        <v>263.32</v>
      </c>
      <c r="P151" s="12" t="s">
        <v>37</v>
      </c>
      <c r="Q151" s="8" t="s">
        <v>625</v>
      </c>
      <c r="R151" s="8">
        <v>0</v>
      </c>
      <c r="S151" s="8" t="s">
        <v>626</v>
      </c>
      <c r="T151" s="8" t="s">
        <v>627</v>
      </c>
      <c r="U151" s="11" t="s">
        <v>50</v>
      </c>
    </row>
    <row r="152" spans="2:21" s="35" customFormat="1" ht="165" x14ac:dyDescent="0.3">
      <c r="B152" s="30">
        <v>122</v>
      </c>
      <c r="C152" s="31" t="s">
        <v>454</v>
      </c>
      <c r="D152" s="32" t="s">
        <v>466</v>
      </c>
      <c r="E152" s="32" t="s">
        <v>318</v>
      </c>
      <c r="F152" s="32" t="s">
        <v>628</v>
      </c>
      <c r="G152" s="32" t="s">
        <v>393</v>
      </c>
      <c r="H152" s="32" t="s">
        <v>480</v>
      </c>
      <c r="I152" s="32" t="s">
        <v>629</v>
      </c>
      <c r="J152" s="32" t="s">
        <v>43</v>
      </c>
      <c r="K152" s="32" t="s">
        <v>630</v>
      </c>
      <c r="L152" s="32" t="s">
        <v>108</v>
      </c>
      <c r="M152" s="32" t="s">
        <v>91</v>
      </c>
      <c r="N152" s="39">
        <v>10023.774176362798</v>
      </c>
      <c r="O152" s="33">
        <v>11627.578044580847</v>
      </c>
      <c r="P152" s="38" t="s">
        <v>98</v>
      </c>
      <c r="Q152" s="32" t="s">
        <v>631</v>
      </c>
      <c r="R152" s="32">
        <v>0</v>
      </c>
      <c r="S152" s="32" t="s">
        <v>632</v>
      </c>
      <c r="T152" s="32" t="s">
        <v>633</v>
      </c>
      <c r="U152" s="34" t="s">
        <v>41</v>
      </c>
    </row>
    <row r="153" spans="2:21" ht="409.5" x14ac:dyDescent="0.3">
      <c r="B153" s="6">
        <v>123</v>
      </c>
      <c r="C153" s="7" t="s">
        <v>634</v>
      </c>
      <c r="D153" s="8" t="s">
        <v>466</v>
      </c>
      <c r="E153" s="8" t="s">
        <v>318</v>
      </c>
      <c r="F153" s="8" t="s">
        <v>635</v>
      </c>
      <c r="G153" s="8" t="s">
        <v>636</v>
      </c>
      <c r="H153" s="8" t="s">
        <v>335</v>
      </c>
      <c r="I153" s="8" t="s">
        <v>637</v>
      </c>
      <c r="J153" s="8" t="s">
        <v>25</v>
      </c>
      <c r="K153" s="8" t="s">
        <v>638</v>
      </c>
      <c r="L153" s="8" t="s">
        <v>27</v>
      </c>
      <c r="M153" s="8" t="s">
        <v>91</v>
      </c>
      <c r="N153" s="9">
        <v>68510</v>
      </c>
      <c r="O153" s="9">
        <v>79471.600000000006</v>
      </c>
      <c r="P153" s="8" t="s">
        <v>92</v>
      </c>
      <c r="Q153" s="8" t="s">
        <v>602</v>
      </c>
      <c r="R153" s="8" t="s">
        <v>639</v>
      </c>
      <c r="S153" s="8" t="s">
        <v>640</v>
      </c>
      <c r="T153" s="8" t="s">
        <v>641</v>
      </c>
      <c r="U153" s="11" t="s">
        <v>41</v>
      </c>
    </row>
    <row r="154" spans="2:21" ht="165" x14ac:dyDescent="0.3">
      <c r="B154" s="6">
        <v>124</v>
      </c>
      <c r="C154" s="7" t="s">
        <v>634</v>
      </c>
      <c r="D154" s="8" t="s">
        <v>466</v>
      </c>
      <c r="E154" s="8" t="s">
        <v>110</v>
      </c>
      <c r="F154" s="8" t="s">
        <v>642</v>
      </c>
      <c r="G154" s="8" t="s">
        <v>643</v>
      </c>
      <c r="H154" s="8" t="s">
        <v>352</v>
      </c>
      <c r="I154" s="8" t="s">
        <v>644</v>
      </c>
      <c r="J154" s="12" t="s">
        <v>43</v>
      </c>
      <c r="K154" s="8" t="s">
        <v>645</v>
      </c>
      <c r="L154" s="12" t="s">
        <v>36</v>
      </c>
      <c r="M154" s="8" t="s">
        <v>91</v>
      </c>
      <c r="N154" s="9">
        <v>21420</v>
      </c>
      <c r="O154" s="9">
        <v>24847.200000000001</v>
      </c>
      <c r="P154" s="8" t="s">
        <v>98</v>
      </c>
      <c r="Q154" s="8"/>
      <c r="R154" s="8">
        <v>0</v>
      </c>
      <c r="S154" s="8" t="s">
        <v>646</v>
      </c>
      <c r="T154" s="8" t="s">
        <v>647</v>
      </c>
      <c r="U154" s="13" t="s">
        <v>41</v>
      </c>
    </row>
    <row r="155" spans="2:21" ht="165" x14ac:dyDescent="0.3">
      <c r="B155" s="6">
        <v>125</v>
      </c>
      <c r="C155" s="7" t="s">
        <v>634</v>
      </c>
      <c r="D155" s="8" t="s">
        <v>466</v>
      </c>
      <c r="E155" s="8" t="s">
        <v>318</v>
      </c>
      <c r="F155" s="8" t="s">
        <v>635</v>
      </c>
      <c r="G155" s="8" t="s">
        <v>636</v>
      </c>
      <c r="H155" s="8" t="s">
        <v>352</v>
      </c>
      <c r="I155" s="8" t="s">
        <v>648</v>
      </c>
      <c r="J155" s="8" t="s">
        <v>25</v>
      </c>
      <c r="K155" s="8" t="s">
        <v>649</v>
      </c>
      <c r="L155" s="8" t="s">
        <v>36</v>
      </c>
      <c r="M155" s="8" t="s">
        <v>91</v>
      </c>
      <c r="N155" s="9">
        <v>78078</v>
      </c>
      <c r="O155" s="9">
        <v>90570.48</v>
      </c>
      <c r="P155" s="8" t="s">
        <v>98</v>
      </c>
      <c r="Q155" s="8"/>
      <c r="R155" s="8">
        <v>0</v>
      </c>
      <c r="S155" s="8" t="s">
        <v>650</v>
      </c>
      <c r="T155" s="8" t="s">
        <v>651</v>
      </c>
      <c r="U155" s="11" t="s">
        <v>142</v>
      </c>
    </row>
    <row r="156" spans="2:21" ht="165" x14ac:dyDescent="0.3">
      <c r="B156" s="6">
        <v>126</v>
      </c>
      <c r="C156" s="7" t="s">
        <v>634</v>
      </c>
      <c r="D156" s="8" t="s">
        <v>466</v>
      </c>
      <c r="E156" s="8" t="s">
        <v>318</v>
      </c>
      <c r="F156" s="8" t="s">
        <v>635</v>
      </c>
      <c r="G156" s="8" t="s">
        <v>652</v>
      </c>
      <c r="H156" s="8" t="s">
        <v>335</v>
      </c>
      <c r="I156" s="8" t="s">
        <v>653</v>
      </c>
      <c r="J156" s="8" t="s">
        <v>25</v>
      </c>
      <c r="K156" s="8" t="s">
        <v>654</v>
      </c>
      <c r="L156" s="8" t="s">
        <v>27</v>
      </c>
      <c r="M156" s="8" t="s">
        <v>91</v>
      </c>
      <c r="N156" s="9">
        <v>12000</v>
      </c>
      <c r="O156" s="9">
        <v>13920</v>
      </c>
      <c r="P156" s="8" t="s">
        <v>98</v>
      </c>
      <c r="Q156" s="8" t="s">
        <v>205</v>
      </c>
      <c r="R156" s="8">
        <v>0</v>
      </c>
      <c r="S156" s="8" t="s">
        <v>655</v>
      </c>
      <c r="T156" s="8" t="s">
        <v>656</v>
      </c>
      <c r="U156" s="11" t="s">
        <v>50</v>
      </c>
    </row>
    <row r="157" spans="2:21" ht="165" x14ac:dyDescent="0.3">
      <c r="B157" s="6">
        <v>127</v>
      </c>
      <c r="C157" s="7" t="s">
        <v>634</v>
      </c>
      <c r="D157" s="8" t="s">
        <v>466</v>
      </c>
      <c r="E157" s="8" t="s">
        <v>318</v>
      </c>
      <c r="F157" s="8" t="s">
        <v>635</v>
      </c>
      <c r="G157" s="8" t="s">
        <v>652</v>
      </c>
      <c r="H157" s="8" t="s">
        <v>352</v>
      </c>
      <c r="I157" s="8" t="s">
        <v>657</v>
      </c>
      <c r="J157" s="8" t="s">
        <v>25</v>
      </c>
      <c r="K157" s="8" t="s">
        <v>658</v>
      </c>
      <c r="L157" s="8" t="s">
        <v>36</v>
      </c>
      <c r="M157" s="8" t="s">
        <v>45</v>
      </c>
      <c r="N157" s="9">
        <v>350</v>
      </c>
      <c r="O157" s="9">
        <v>406</v>
      </c>
      <c r="P157" s="8" t="s">
        <v>98</v>
      </c>
      <c r="Q157" s="8"/>
      <c r="R157" s="8">
        <v>0</v>
      </c>
      <c r="S157" s="8" t="s">
        <v>659</v>
      </c>
      <c r="T157" s="8" t="s">
        <v>660</v>
      </c>
      <c r="U157" s="11" t="s">
        <v>33</v>
      </c>
    </row>
    <row r="158" spans="2:21" ht="165" x14ac:dyDescent="0.3">
      <c r="B158" s="6">
        <v>128</v>
      </c>
      <c r="C158" s="7" t="s">
        <v>634</v>
      </c>
      <c r="D158" s="8" t="s">
        <v>466</v>
      </c>
      <c r="E158" s="8" t="s">
        <v>318</v>
      </c>
      <c r="F158" s="8" t="s">
        <v>635</v>
      </c>
      <c r="G158" s="8" t="s">
        <v>636</v>
      </c>
      <c r="H158" s="8" t="s">
        <v>352</v>
      </c>
      <c r="I158" s="8" t="s">
        <v>661</v>
      </c>
      <c r="J158" s="8" t="s">
        <v>25</v>
      </c>
      <c r="K158" s="8" t="s">
        <v>662</v>
      </c>
      <c r="L158" s="8" t="s">
        <v>36</v>
      </c>
      <c r="M158" s="8" t="s">
        <v>91</v>
      </c>
      <c r="N158" s="9">
        <v>16041.6</v>
      </c>
      <c r="O158" s="9">
        <v>18608.256000000001</v>
      </c>
      <c r="P158" s="8" t="s">
        <v>98</v>
      </c>
      <c r="Q158" s="8"/>
      <c r="R158" s="8">
        <v>0</v>
      </c>
      <c r="S158" s="8" t="s">
        <v>663</v>
      </c>
      <c r="T158" s="8" t="s">
        <v>651</v>
      </c>
      <c r="U158" s="11" t="s">
        <v>142</v>
      </c>
    </row>
    <row r="159" spans="2:21" ht="181.5" x14ac:dyDescent="0.3">
      <c r="B159" s="6">
        <v>129</v>
      </c>
      <c r="C159" s="7" t="s">
        <v>664</v>
      </c>
      <c r="D159" s="8" t="s">
        <v>665</v>
      </c>
      <c r="E159" s="8" t="s">
        <v>110</v>
      </c>
      <c r="F159" s="8" t="s">
        <v>111</v>
      </c>
      <c r="G159" s="8" t="s">
        <v>666</v>
      </c>
      <c r="H159" s="8" t="s">
        <v>417</v>
      </c>
      <c r="I159" s="12" t="s">
        <v>667</v>
      </c>
      <c r="J159" s="12" t="s">
        <v>25</v>
      </c>
      <c r="K159" s="12" t="s">
        <v>668</v>
      </c>
      <c r="L159" s="12" t="s">
        <v>27</v>
      </c>
      <c r="M159" s="12" t="s">
        <v>45</v>
      </c>
      <c r="N159" s="20">
        <v>580</v>
      </c>
      <c r="O159" s="20">
        <v>672.8</v>
      </c>
      <c r="P159" s="12" t="s">
        <v>205</v>
      </c>
      <c r="Q159" s="12" t="s">
        <v>669</v>
      </c>
      <c r="R159" s="12">
        <v>3</v>
      </c>
      <c r="S159" s="8" t="s">
        <v>670</v>
      </c>
      <c r="T159" s="8" t="s">
        <v>671</v>
      </c>
      <c r="U159" s="11" t="s">
        <v>50</v>
      </c>
    </row>
    <row r="160" spans="2:21" ht="165" x14ac:dyDescent="0.3">
      <c r="B160" s="6">
        <v>130</v>
      </c>
      <c r="C160" s="7" t="s">
        <v>664</v>
      </c>
      <c r="D160" s="8" t="s">
        <v>665</v>
      </c>
      <c r="E160" s="8" t="s">
        <v>110</v>
      </c>
      <c r="F160" s="8" t="s">
        <v>345</v>
      </c>
      <c r="G160" s="8" t="s">
        <v>369</v>
      </c>
      <c r="H160" s="8" t="s">
        <v>417</v>
      </c>
      <c r="I160" s="8" t="s">
        <v>672</v>
      </c>
      <c r="J160" s="8" t="s">
        <v>114</v>
      </c>
      <c r="K160" s="8" t="s">
        <v>673</v>
      </c>
      <c r="L160" s="8" t="s">
        <v>36</v>
      </c>
      <c r="M160" s="8" t="s">
        <v>45</v>
      </c>
      <c r="N160" s="9">
        <v>745</v>
      </c>
      <c r="O160" s="9">
        <v>864.2</v>
      </c>
      <c r="P160" s="8" t="s">
        <v>205</v>
      </c>
      <c r="Q160" s="8" t="s">
        <v>116</v>
      </c>
      <c r="R160" s="12">
        <v>9</v>
      </c>
      <c r="S160" s="8" t="s">
        <v>674</v>
      </c>
      <c r="T160" s="8" t="s">
        <v>675</v>
      </c>
      <c r="U160" s="11" t="s">
        <v>50</v>
      </c>
    </row>
    <row r="161" spans="2:21" ht="165" x14ac:dyDescent="0.3">
      <c r="B161" s="6">
        <v>131</v>
      </c>
      <c r="C161" s="7" t="s">
        <v>664</v>
      </c>
      <c r="D161" s="8" t="s">
        <v>665</v>
      </c>
      <c r="E161" s="8" t="s">
        <v>110</v>
      </c>
      <c r="F161" s="8" t="s">
        <v>345</v>
      </c>
      <c r="G161" s="8" t="s">
        <v>369</v>
      </c>
      <c r="H161" s="8" t="s">
        <v>417</v>
      </c>
      <c r="I161" s="8" t="s">
        <v>676</v>
      </c>
      <c r="J161" s="8" t="s">
        <v>25</v>
      </c>
      <c r="K161" s="8" t="s">
        <v>677</v>
      </c>
      <c r="L161" s="8" t="s">
        <v>27</v>
      </c>
      <c r="M161" s="8" t="s">
        <v>45</v>
      </c>
      <c r="N161" s="9">
        <v>815</v>
      </c>
      <c r="O161" s="9">
        <v>945.4</v>
      </c>
      <c r="P161" s="8" t="s">
        <v>205</v>
      </c>
      <c r="Q161" s="8" t="s">
        <v>678</v>
      </c>
      <c r="R161" s="12">
        <v>0</v>
      </c>
      <c r="S161" s="8" t="s">
        <v>679</v>
      </c>
      <c r="T161" s="8" t="s">
        <v>680</v>
      </c>
      <c r="U161" s="11" t="s">
        <v>33</v>
      </c>
    </row>
    <row r="162" spans="2:21" s="41" customFormat="1" ht="165" x14ac:dyDescent="0.3">
      <c r="B162" s="36">
        <v>132</v>
      </c>
      <c r="C162" s="37" t="s">
        <v>664</v>
      </c>
      <c r="D162" s="38" t="s">
        <v>665</v>
      </c>
      <c r="E162" s="38" t="s">
        <v>164</v>
      </c>
      <c r="F162" s="38" t="s">
        <v>195</v>
      </c>
      <c r="G162" s="38" t="s">
        <v>681</v>
      </c>
      <c r="H162" s="38" t="s">
        <v>417</v>
      </c>
      <c r="I162" s="38" t="s">
        <v>682</v>
      </c>
      <c r="J162" s="38" t="s">
        <v>25</v>
      </c>
      <c r="K162" s="38" t="s">
        <v>925</v>
      </c>
      <c r="L162" s="38" t="s">
        <v>27</v>
      </c>
      <c r="M162" s="38" t="s">
        <v>45</v>
      </c>
      <c r="N162" s="39">
        <v>1490</v>
      </c>
      <c r="O162" s="39">
        <v>1728</v>
      </c>
      <c r="P162" s="38" t="s">
        <v>205</v>
      </c>
      <c r="Q162" s="38" t="s">
        <v>412</v>
      </c>
      <c r="R162" s="38">
        <v>0</v>
      </c>
      <c r="S162" s="38" t="s">
        <v>683</v>
      </c>
      <c r="T162" s="38" t="s">
        <v>684</v>
      </c>
      <c r="U162" s="40" t="s">
        <v>50</v>
      </c>
    </row>
    <row r="163" spans="2:21" ht="165" x14ac:dyDescent="0.3">
      <c r="B163" s="6">
        <v>133</v>
      </c>
      <c r="C163" s="7" t="s">
        <v>664</v>
      </c>
      <c r="D163" s="8" t="s">
        <v>665</v>
      </c>
      <c r="E163" s="8" t="s">
        <v>110</v>
      </c>
      <c r="F163" s="8" t="s">
        <v>345</v>
      </c>
      <c r="G163" s="8" t="s">
        <v>369</v>
      </c>
      <c r="H163" s="8" t="s">
        <v>417</v>
      </c>
      <c r="I163" s="12" t="s">
        <v>685</v>
      </c>
      <c r="J163" s="12" t="s">
        <v>25</v>
      </c>
      <c r="K163" s="12" t="s">
        <v>686</v>
      </c>
      <c r="L163" s="12" t="s">
        <v>27</v>
      </c>
      <c r="M163" s="12" t="s">
        <v>91</v>
      </c>
      <c r="N163" s="20">
        <v>2758.6206896551726</v>
      </c>
      <c r="O163" s="20">
        <v>3200</v>
      </c>
      <c r="P163" s="12" t="s">
        <v>205</v>
      </c>
      <c r="Q163" s="12" t="s">
        <v>424</v>
      </c>
      <c r="R163" s="12">
        <v>0</v>
      </c>
      <c r="S163" s="8" t="s">
        <v>687</v>
      </c>
      <c r="T163" s="8" t="s">
        <v>688</v>
      </c>
      <c r="U163" s="11" t="s">
        <v>50</v>
      </c>
    </row>
    <row r="164" spans="2:21" ht="165" x14ac:dyDescent="0.3">
      <c r="B164" s="6">
        <v>134</v>
      </c>
      <c r="C164" s="7" t="s">
        <v>664</v>
      </c>
      <c r="D164" s="8" t="s">
        <v>665</v>
      </c>
      <c r="E164" s="8" t="s">
        <v>164</v>
      </c>
      <c r="F164" s="8" t="s">
        <v>187</v>
      </c>
      <c r="G164" s="8" t="s">
        <v>188</v>
      </c>
      <c r="H164" s="8" t="s">
        <v>417</v>
      </c>
      <c r="I164" s="8" t="s">
        <v>689</v>
      </c>
      <c r="J164" s="8" t="s">
        <v>25</v>
      </c>
      <c r="K164" s="8" t="s">
        <v>690</v>
      </c>
      <c r="L164" s="8" t="s">
        <v>27</v>
      </c>
      <c r="M164" s="8" t="s">
        <v>45</v>
      </c>
      <c r="N164" s="9">
        <v>1050</v>
      </c>
      <c r="O164" s="9">
        <v>1218</v>
      </c>
      <c r="P164" s="8" t="s">
        <v>205</v>
      </c>
      <c r="Q164" s="8"/>
      <c r="R164" s="12">
        <v>6</v>
      </c>
      <c r="S164" s="12" t="s">
        <v>691</v>
      </c>
      <c r="T164" s="12" t="s">
        <v>692</v>
      </c>
      <c r="U164" s="11" t="s">
        <v>33</v>
      </c>
    </row>
    <row r="165" spans="2:21" ht="165" x14ac:dyDescent="0.3">
      <c r="B165" s="6">
        <v>135</v>
      </c>
      <c r="C165" s="7" t="s">
        <v>664</v>
      </c>
      <c r="D165" s="8" t="s">
        <v>665</v>
      </c>
      <c r="E165" s="8" t="s">
        <v>110</v>
      </c>
      <c r="F165" s="8" t="s">
        <v>345</v>
      </c>
      <c r="G165" s="8" t="s">
        <v>346</v>
      </c>
      <c r="H165" s="8" t="s">
        <v>417</v>
      </c>
      <c r="I165" s="12" t="s">
        <v>693</v>
      </c>
      <c r="J165" s="12" t="s">
        <v>25</v>
      </c>
      <c r="K165" s="12" t="s">
        <v>694</v>
      </c>
      <c r="L165" s="12" t="s">
        <v>27</v>
      </c>
      <c r="M165" s="12" t="s">
        <v>91</v>
      </c>
      <c r="N165" s="20">
        <v>2400</v>
      </c>
      <c r="O165" s="20">
        <v>2784</v>
      </c>
      <c r="P165" s="12" t="s">
        <v>205</v>
      </c>
      <c r="Q165" s="12" t="s">
        <v>116</v>
      </c>
      <c r="R165" s="12">
        <v>0</v>
      </c>
      <c r="S165" s="8" t="s">
        <v>695</v>
      </c>
      <c r="T165" s="8" t="s">
        <v>696</v>
      </c>
      <c r="U165" s="11" t="s">
        <v>50</v>
      </c>
    </row>
    <row r="166" spans="2:21" ht="165" x14ac:dyDescent="0.3">
      <c r="B166" s="6">
        <v>136</v>
      </c>
      <c r="C166" s="7" t="s">
        <v>664</v>
      </c>
      <c r="D166" s="8" t="s">
        <v>665</v>
      </c>
      <c r="E166" s="8" t="s">
        <v>110</v>
      </c>
      <c r="F166" s="8" t="s">
        <v>345</v>
      </c>
      <c r="G166" s="8" t="s">
        <v>369</v>
      </c>
      <c r="H166" s="8" t="s">
        <v>417</v>
      </c>
      <c r="I166" s="12" t="s">
        <v>697</v>
      </c>
      <c r="J166" s="12" t="s">
        <v>25</v>
      </c>
      <c r="K166" s="12" t="s">
        <v>698</v>
      </c>
      <c r="L166" s="12" t="s">
        <v>27</v>
      </c>
      <c r="M166" s="12" t="s">
        <v>91</v>
      </c>
      <c r="N166" s="20">
        <v>2800</v>
      </c>
      <c r="O166" s="20">
        <v>3248</v>
      </c>
      <c r="P166" s="12" t="s">
        <v>205</v>
      </c>
      <c r="Q166" s="12"/>
      <c r="R166" s="12">
        <v>0</v>
      </c>
      <c r="S166" s="12" t="s">
        <v>699</v>
      </c>
      <c r="T166" s="12" t="s">
        <v>700</v>
      </c>
      <c r="U166" s="11" t="s">
        <v>50</v>
      </c>
    </row>
    <row r="167" spans="2:21" ht="165" x14ac:dyDescent="0.3">
      <c r="B167" s="6">
        <v>137</v>
      </c>
      <c r="C167" s="7" t="s">
        <v>664</v>
      </c>
      <c r="D167" s="8" t="s">
        <v>665</v>
      </c>
      <c r="E167" s="8" t="s">
        <v>110</v>
      </c>
      <c r="F167" s="8" t="s">
        <v>345</v>
      </c>
      <c r="G167" s="8" t="s">
        <v>369</v>
      </c>
      <c r="H167" s="8" t="s">
        <v>417</v>
      </c>
      <c r="I167" s="12" t="s">
        <v>701</v>
      </c>
      <c r="J167" s="12" t="s">
        <v>43</v>
      </c>
      <c r="K167" s="12" t="s">
        <v>702</v>
      </c>
      <c r="L167" s="12" t="s">
        <v>27</v>
      </c>
      <c r="M167" s="12" t="s">
        <v>45</v>
      </c>
      <c r="N167" s="20">
        <v>835</v>
      </c>
      <c r="O167" s="20">
        <v>968.6</v>
      </c>
      <c r="P167" s="12" t="s">
        <v>205</v>
      </c>
      <c r="Q167" s="12" t="s">
        <v>116</v>
      </c>
      <c r="R167" s="12">
        <v>4</v>
      </c>
      <c r="S167" s="12" t="s">
        <v>703</v>
      </c>
      <c r="T167" s="12" t="s">
        <v>704</v>
      </c>
      <c r="U167" s="11" t="s">
        <v>33</v>
      </c>
    </row>
    <row r="168" spans="2:21" ht="165" x14ac:dyDescent="0.3">
      <c r="B168" s="6">
        <v>138</v>
      </c>
      <c r="C168" s="7" t="s">
        <v>664</v>
      </c>
      <c r="D168" s="8" t="s">
        <v>665</v>
      </c>
      <c r="E168" s="8" t="s">
        <v>110</v>
      </c>
      <c r="F168" s="8" t="s">
        <v>345</v>
      </c>
      <c r="G168" s="8" t="s">
        <v>346</v>
      </c>
      <c r="H168" s="8" t="s">
        <v>417</v>
      </c>
      <c r="I168" s="12" t="s">
        <v>705</v>
      </c>
      <c r="J168" s="12" t="s">
        <v>43</v>
      </c>
      <c r="K168" s="12" t="s">
        <v>706</v>
      </c>
      <c r="L168" s="12" t="s">
        <v>27</v>
      </c>
      <c r="M168" s="12" t="s">
        <v>45</v>
      </c>
      <c r="N168" s="20">
        <v>800</v>
      </c>
      <c r="O168" s="20">
        <v>928</v>
      </c>
      <c r="P168" s="12" t="s">
        <v>205</v>
      </c>
      <c r="Q168" s="12" t="s">
        <v>707</v>
      </c>
      <c r="R168" s="12">
        <v>0</v>
      </c>
      <c r="S168" s="12" t="s">
        <v>708</v>
      </c>
      <c r="T168" s="12" t="s">
        <v>709</v>
      </c>
      <c r="U168" s="11" t="s">
        <v>142</v>
      </c>
    </row>
    <row r="169" spans="2:21" ht="165" x14ac:dyDescent="0.3">
      <c r="B169" s="6">
        <v>139</v>
      </c>
      <c r="C169" s="7" t="s">
        <v>664</v>
      </c>
      <c r="D169" s="8" t="s">
        <v>665</v>
      </c>
      <c r="E169" s="8" t="s">
        <v>110</v>
      </c>
      <c r="F169" s="8" t="s">
        <v>345</v>
      </c>
      <c r="G169" s="8" t="s">
        <v>369</v>
      </c>
      <c r="H169" s="8" t="s">
        <v>417</v>
      </c>
      <c r="I169" s="12" t="s">
        <v>710</v>
      </c>
      <c r="J169" s="12" t="s">
        <v>43</v>
      </c>
      <c r="K169" s="12" t="s">
        <v>711</v>
      </c>
      <c r="L169" s="12" t="s">
        <v>27</v>
      </c>
      <c r="M169" s="12" t="s">
        <v>45</v>
      </c>
      <c r="N169" s="20">
        <v>862.06896551724139</v>
      </c>
      <c r="O169" s="20">
        <v>1000</v>
      </c>
      <c r="P169" s="12" t="s">
        <v>205</v>
      </c>
      <c r="Q169" s="12"/>
      <c r="R169" s="12">
        <v>0</v>
      </c>
      <c r="S169" s="8" t="s">
        <v>712</v>
      </c>
      <c r="T169" s="8" t="s">
        <v>713</v>
      </c>
      <c r="U169" s="11" t="s">
        <v>50</v>
      </c>
    </row>
    <row r="170" spans="2:21" ht="165" x14ac:dyDescent="0.3">
      <c r="B170" s="6">
        <v>140</v>
      </c>
      <c r="C170" s="7" t="s">
        <v>664</v>
      </c>
      <c r="D170" s="8" t="s">
        <v>665</v>
      </c>
      <c r="E170" s="8" t="s">
        <v>110</v>
      </c>
      <c r="F170" s="8" t="s">
        <v>345</v>
      </c>
      <c r="G170" s="8" t="s">
        <v>369</v>
      </c>
      <c r="H170" s="8" t="s">
        <v>417</v>
      </c>
      <c r="I170" s="12" t="s">
        <v>714</v>
      </c>
      <c r="J170" s="12" t="s">
        <v>25</v>
      </c>
      <c r="K170" s="12" t="s">
        <v>715</v>
      </c>
      <c r="L170" s="12" t="s">
        <v>27</v>
      </c>
      <c r="M170" s="12" t="s">
        <v>45</v>
      </c>
      <c r="N170" s="20">
        <v>600</v>
      </c>
      <c r="O170" s="20">
        <v>696</v>
      </c>
      <c r="P170" s="12" t="s">
        <v>205</v>
      </c>
      <c r="Q170" s="12"/>
      <c r="R170" s="12">
        <v>0</v>
      </c>
      <c r="S170" s="8" t="s">
        <v>716</v>
      </c>
      <c r="T170" s="8" t="s">
        <v>717</v>
      </c>
      <c r="U170" s="11" t="s">
        <v>142</v>
      </c>
    </row>
    <row r="171" spans="2:21" ht="165" x14ac:dyDescent="0.3">
      <c r="B171" s="6">
        <v>141</v>
      </c>
      <c r="C171" s="7" t="s">
        <v>664</v>
      </c>
      <c r="D171" s="8" t="s">
        <v>665</v>
      </c>
      <c r="E171" s="8" t="s">
        <v>318</v>
      </c>
      <c r="F171" s="8" t="s">
        <v>455</v>
      </c>
      <c r="G171" s="8" t="s">
        <v>718</v>
      </c>
      <c r="H171" s="8" t="s">
        <v>417</v>
      </c>
      <c r="I171" s="8" t="s">
        <v>719</v>
      </c>
      <c r="J171" s="8" t="s">
        <v>25</v>
      </c>
      <c r="K171" s="8" t="s">
        <v>720</v>
      </c>
      <c r="L171" s="8" t="s">
        <v>27</v>
      </c>
      <c r="M171" s="8" t="s">
        <v>91</v>
      </c>
      <c r="N171" s="9">
        <v>570</v>
      </c>
      <c r="O171" s="9">
        <v>661.2</v>
      </c>
      <c r="P171" s="8" t="s">
        <v>721</v>
      </c>
      <c r="Q171" s="8" t="s">
        <v>205</v>
      </c>
      <c r="R171" s="8">
        <v>0</v>
      </c>
      <c r="S171" s="8" t="s">
        <v>722</v>
      </c>
      <c r="T171" s="8" t="s">
        <v>723</v>
      </c>
      <c r="U171" s="11" t="s">
        <v>50</v>
      </c>
    </row>
    <row r="172" spans="2:21" ht="198" x14ac:dyDescent="0.3">
      <c r="B172" s="6">
        <v>142</v>
      </c>
      <c r="C172" s="7" t="s">
        <v>664</v>
      </c>
      <c r="D172" s="8" t="s">
        <v>665</v>
      </c>
      <c r="E172" s="8" t="s">
        <v>164</v>
      </c>
      <c r="F172" s="8" t="s">
        <v>195</v>
      </c>
      <c r="G172" s="8" t="s">
        <v>218</v>
      </c>
      <c r="H172" s="8" t="s">
        <v>417</v>
      </c>
      <c r="I172" s="8" t="s">
        <v>724</v>
      </c>
      <c r="J172" s="12" t="s">
        <v>43</v>
      </c>
      <c r="K172" s="8" t="s">
        <v>725</v>
      </c>
      <c r="L172" s="12" t="s">
        <v>27</v>
      </c>
      <c r="M172" s="8" t="s">
        <v>45</v>
      </c>
      <c r="N172" s="9">
        <v>360</v>
      </c>
      <c r="O172" s="9">
        <v>417.6</v>
      </c>
      <c r="P172" s="8" t="s">
        <v>205</v>
      </c>
      <c r="Q172" s="8" t="s">
        <v>412</v>
      </c>
      <c r="R172" s="12">
        <v>10</v>
      </c>
      <c r="S172" s="8" t="s">
        <v>726</v>
      </c>
      <c r="T172" s="8" t="s">
        <v>727</v>
      </c>
      <c r="U172" s="13" t="s">
        <v>344</v>
      </c>
    </row>
    <row r="173" spans="2:21" ht="165" x14ac:dyDescent="0.3">
      <c r="B173" s="6">
        <v>143</v>
      </c>
      <c r="C173" s="7" t="s">
        <v>664</v>
      </c>
      <c r="D173" s="8" t="s">
        <v>665</v>
      </c>
      <c r="E173" s="8" t="s">
        <v>110</v>
      </c>
      <c r="F173" s="8" t="s">
        <v>111</v>
      </c>
      <c r="G173" s="8" t="s">
        <v>666</v>
      </c>
      <c r="H173" s="8" t="s">
        <v>417</v>
      </c>
      <c r="I173" s="12" t="s">
        <v>728</v>
      </c>
      <c r="J173" s="12" t="s">
        <v>43</v>
      </c>
      <c r="K173" s="12" t="s">
        <v>729</v>
      </c>
      <c r="L173" s="12" t="s">
        <v>27</v>
      </c>
      <c r="M173" s="12" t="s">
        <v>45</v>
      </c>
      <c r="N173" s="20">
        <v>1800</v>
      </c>
      <c r="O173" s="20">
        <v>2088</v>
      </c>
      <c r="P173" s="12" t="s">
        <v>205</v>
      </c>
      <c r="Q173" s="12"/>
      <c r="R173" s="12">
        <v>6</v>
      </c>
      <c r="S173" s="12" t="s">
        <v>730</v>
      </c>
      <c r="T173" s="12" t="s">
        <v>731</v>
      </c>
      <c r="U173" s="11" t="s">
        <v>50</v>
      </c>
    </row>
    <row r="174" spans="2:21" ht="165" x14ac:dyDescent="0.3">
      <c r="B174" s="6">
        <v>144</v>
      </c>
      <c r="C174" s="7" t="s">
        <v>664</v>
      </c>
      <c r="D174" s="8" t="s">
        <v>665</v>
      </c>
      <c r="E174" s="8" t="s">
        <v>110</v>
      </c>
      <c r="F174" s="8" t="s">
        <v>111</v>
      </c>
      <c r="G174" s="8" t="s">
        <v>732</v>
      </c>
      <c r="H174" s="8" t="s">
        <v>417</v>
      </c>
      <c r="I174" s="12" t="s">
        <v>733</v>
      </c>
      <c r="J174" s="12" t="s">
        <v>43</v>
      </c>
      <c r="K174" s="12" t="s">
        <v>734</v>
      </c>
      <c r="L174" s="12" t="s">
        <v>27</v>
      </c>
      <c r="M174" s="12" t="s">
        <v>45</v>
      </c>
      <c r="N174" s="20">
        <v>425</v>
      </c>
      <c r="O174" s="20">
        <v>493</v>
      </c>
      <c r="P174" s="12" t="s">
        <v>205</v>
      </c>
      <c r="Q174" s="12"/>
      <c r="R174" s="12">
        <v>5</v>
      </c>
      <c r="S174" s="12" t="s">
        <v>735</v>
      </c>
      <c r="T174" s="12" t="s">
        <v>736</v>
      </c>
      <c r="U174" s="11" t="s">
        <v>50</v>
      </c>
    </row>
    <row r="175" spans="2:21" ht="165" x14ac:dyDescent="0.3">
      <c r="B175" s="6">
        <v>145</v>
      </c>
      <c r="C175" s="7" t="s">
        <v>664</v>
      </c>
      <c r="D175" s="8" t="s">
        <v>665</v>
      </c>
      <c r="E175" s="8" t="s">
        <v>164</v>
      </c>
      <c r="F175" s="12" t="s">
        <v>251</v>
      </c>
      <c r="G175" s="8" t="s">
        <v>252</v>
      </c>
      <c r="H175" s="8" t="s">
        <v>417</v>
      </c>
      <c r="I175" s="12" t="s">
        <v>737</v>
      </c>
      <c r="J175" s="12" t="s">
        <v>25</v>
      </c>
      <c r="K175" s="12" t="s">
        <v>738</v>
      </c>
      <c r="L175" s="12" t="s">
        <v>27</v>
      </c>
      <c r="M175" s="12" t="s">
        <v>45</v>
      </c>
      <c r="N175" s="20">
        <v>4310.3448275862074</v>
      </c>
      <c r="O175" s="20">
        <v>5000.0000000000009</v>
      </c>
      <c r="P175" s="12" t="s">
        <v>205</v>
      </c>
      <c r="Q175" s="12" t="s">
        <v>116</v>
      </c>
      <c r="R175" s="12">
        <v>0</v>
      </c>
      <c r="S175" s="12" t="s">
        <v>739</v>
      </c>
      <c r="T175" s="12" t="s">
        <v>739</v>
      </c>
      <c r="U175" s="11" t="s">
        <v>41</v>
      </c>
    </row>
    <row r="176" spans="2:21" ht="165" x14ac:dyDescent="0.3">
      <c r="B176" s="6">
        <v>146</v>
      </c>
      <c r="C176" s="7" t="s">
        <v>664</v>
      </c>
      <c r="D176" s="8" t="s">
        <v>665</v>
      </c>
      <c r="E176" s="8" t="s">
        <v>164</v>
      </c>
      <c r="F176" s="8" t="s">
        <v>187</v>
      </c>
      <c r="G176" s="8" t="s">
        <v>202</v>
      </c>
      <c r="H176" s="8" t="s">
        <v>417</v>
      </c>
      <c r="I176" s="12" t="s">
        <v>740</v>
      </c>
      <c r="J176" s="12" t="s">
        <v>43</v>
      </c>
      <c r="K176" s="12" t="s">
        <v>741</v>
      </c>
      <c r="L176" s="12" t="s">
        <v>27</v>
      </c>
      <c r="M176" s="12" t="s">
        <v>45</v>
      </c>
      <c r="N176" s="20">
        <v>1100</v>
      </c>
      <c r="O176" s="20">
        <v>1276</v>
      </c>
      <c r="P176" s="12" t="s">
        <v>205</v>
      </c>
      <c r="Q176" s="12" t="s">
        <v>412</v>
      </c>
      <c r="R176" s="23">
        <v>0.1</v>
      </c>
      <c r="S176" s="12" t="s">
        <v>742</v>
      </c>
      <c r="T176" s="12" t="s">
        <v>743</v>
      </c>
      <c r="U176" s="11" t="s">
        <v>33</v>
      </c>
    </row>
    <row r="177" spans="2:21" ht="165" x14ac:dyDescent="0.3">
      <c r="B177" s="6">
        <v>147</v>
      </c>
      <c r="C177" s="7" t="s">
        <v>664</v>
      </c>
      <c r="D177" s="8" t="s">
        <v>665</v>
      </c>
      <c r="E177" s="8" t="s">
        <v>164</v>
      </c>
      <c r="F177" s="8" t="s">
        <v>187</v>
      </c>
      <c r="G177" s="8" t="s">
        <v>202</v>
      </c>
      <c r="H177" s="8" t="s">
        <v>417</v>
      </c>
      <c r="I177" s="8" t="s">
        <v>744</v>
      </c>
      <c r="J177" s="8" t="s">
        <v>43</v>
      </c>
      <c r="K177" s="8" t="s">
        <v>745</v>
      </c>
      <c r="L177" s="8" t="s">
        <v>27</v>
      </c>
      <c r="M177" s="8" t="s">
        <v>45</v>
      </c>
      <c r="N177" s="9">
        <v>950</v>
      </c>
      <c r="O177" s="9">
        <v>1102</v>
      </c>
      <c r="P177" s="8" t="s">
        <v>205</v>
      </c>
      <c r="Q177" s="8" t="s">
        <v>412</v>
      </c>
      <c r="R177" s="12">
        <v>0</v>
      </c>
      <c r="S177" s="12" t="s">
        <v>746</v>
      </c>
      <c r="T177" s="12" t="s">
        <v>747</v>
      </c>
      <c r="U177" s="11" t="s">
        <v>142</v>
      </c>
    </row>
    <row r="178" spans="2:21" ht="330" x14ac:dyDescent="0.3">
      <c r="B178" s="6">
        <v>148</v>
      </c>
      <c r="C178" s="7" t="s">
        <v>748</v>
      </c>
      <c r="D178" s="8" t="s">
        <v>665</v>
      </c>
      <c r="E178" s="8" t="s">
        <v>318</v>
      </c>
      <c r="F178" s="8" t="s">
        <v>358</v>
      </c>
      <c r="G178" s="8" t="s">
        <v>749</v>
      </c>
      <c r="H178" s="8" t="s">
        <v>417</v>
      </c>
      <c r="I178" s="8" t="s">
        <v>750</v>
      </c>
      <c r="J178" s="8" t="s">
        <v>25</v>
      </c>
      <c r="K178" s="8" t="s">
        <v>751</v>
      </c>
      <c r="L178" s="8" t="s">
        <v>36</v>
      </c>
      <c r="M178" s="8" t="s">
        <v>45</v>
      </c>
      <c r="N178" s="9">
        <v>60792</v>
      </c>
      <c r="O178" s="9">
        <v>70518.720000000001</v>
      </c>
      <c r="P178" s="8" t="s">
        <v>363</v>
      </c>
      <c r="Q178" s="8" t="s">
        <v>752</v>
      </c>
      <c r="R178" s="8">
        <v>0</v>
      </c>
      <c r="S178" s="8" t="s">
        <v>753</v>
      </c>
      <c r="T178" s="8" t="s">
        <v>754</v>
      </c>
      <c r="U178" s="11" t="s">
        <v>41</v>
      </c>
    </row>
    <row r="179" spans="2:21" ht="409.5" x14ac:dyDescent="0.3">
      <c r="B179" s="6">
        <v>149</v>
      </c>
      <c r="C179" s="7" t="s">
        <v>748</v>
      </c>
      <c r="D179" s="8" t="s">
        <v>665</v>
      </c>
      <c r="E179" s="8" t="s">
        <v>318</v>
      </c>
      <c r="F179" s="8" t="s">
        <v>358</v>
      </c>
      <c r="G179" s="8" t="s">
        <v>749</v>
      </c>
      <c r="H179" s="8" t="s">
        <v>417</v>
      </c>
      <c r="I179" s="8" t="s">
        <v>755</v>
      </c>
      <c r="J179" s="8" t="s">
        <v>25</v>
      </c>
      <c r="K179" s="8" t="s">
        <v>756</v>
      </c>
      <c r="L179" s="8" t="s">
        <v>36</v>
      </c>
      <c r="M179" s="8" t="s">
        <v>45</v>
      </c>
      <c r="N179" s="9">
        <v>50</v>
      </c>
      <c r="O179" s="9">
        <v>58</v>
      </c>
      <c r="P179" s="8" t="s">
        <v>98</v>
      </c>
      <c r="Q179" s="8"/>
      <c r="R179" s="8" t="s">
        <v>757</v>
      </c>
      <c r="S179" s="8" t="s">
        <v>758</v>
      </c>
      <c r="T179" s="8" t="s">
        <v>758</v>
      </c>
      <c r="U179" s="11" t="s">
        <v>142</v>
      </c>
    </row>
    <row r="180" spans="2:21" ht="165" x14ac:dyDescent="0.3">
      <c r="B180" s="6">
        <v>150</v>
      </c>
      <c r="C180" s="7" t="s">
        <v>748</v>
      </c>
      <c r="D180" s="8" t="s">
        <v>665</v>
      </c>
      <c r="E180" s="8" t="s">
        <v>318</v>
      </c>
      <c r="F180" s="8" t="s">
        <v>358</v>
      </c>
      <c r="G180" s="8" t="s">
        <v>359</v>
      </c>
      <c r="H180" s="8" t="s">
        <v>417</v>
      </c>
      <c r="I180" s="8" t="s">
        <v>759</v>
      </c>
      <c r="J180" s="8" t="s">
        <v>25</v>
      </c>
      <c r="K180" s="8" t="s">
        <v>760</v>
      </c>
      <c r="L180" s="8" t="s">
        <v>108</v>
      </c>
      <c r="M180" s="8" t="s">
        <v>91</v>
      </c>
      <c r="N180" s="9">
        <v>64401.724137931036</v>
      </c>
      <c r="O180" s="9">
        <v>74706</v>
      </c>
      <c r="P180" s="8" t="s">
        <v>363</v>
      </c>
      <c r="Q180" s="8" t="s">
        <v>752</v>
      </c>
      <c r="R180" s="8">
        <v>0</v>
      </c>
      <c r="S180" s="8" t="s">
        <v>761</v>
      </c>
      <c r="T180" s="8" t="s">
        <v>762</v>
      </c>
      <c r="U180" s="11" t="s">
        <v>41</v>
      </c>
    </row>
    <row r="181" spans="2:21" s="41" customFormat="1" ht="165" x14ac:dyDescent="0.3">
      <c r="B181" s="36">
        <v>151</v>
      </c>
      <c r="C181" s="37" t="s">
        <v>748</v>
      </c>
      <c r="D181" s="38" t="s">
        <v>665</v>
      </c>
      <c r="E181" s="38" t="s">
        <v>318</v>
      </c>
      <c r="F181" s="38" t="s">
        <v>358</v>
      </c>
      <c r="G181" s="38" t="s">
        <v>416</v>
      </c>
      <c r="H181" s="38" t="s">
        <v>335</v>
      </c>
      <c r="I181" s="38" t="s">
        <v>763</v>
      </c>
      <c r="J181" s="38" t="s">
        <v>43</v>
      </c>
      <c r="K181" s="38" t="s">
        <v>764</v>
      </c>
      <c r="L181" s="38" t="s">
        <v>27</v>
      </c>
      <c r="M181" s="38" t="s">
        <v>135</v>
      </c>
      <c r="N181" s="39">
        <v>580</v>
      </c>
      <c r="O181" s="39">
        <v>672.8</v>
      </c>
      <c r="P181" s="38" t="s">
        <v>98</v>
      </c>
      <c r="Q181" s="38" t="s">
        <v>116</v>
      </c>
      <c r="R181" s="38">
        <v>0</v>
      </c>
      <c r="S181" s="38" t="s">
        <v>765</v>
      </c>
      <c r="T181" s="38" t="s">
        <v>766</v>
      </c>
      <c r="U181" s="40" t="s">
        <v>33</v>
      </c>
    </row>
    <row r="182" spans="2:21" ht="165" x14ac:dyDescent="0.3">
      <c r="B182" s="6">
        <v>152</v>
      </c>
      <c r="C182" s="19" t="s">
        <v>748</v>
      </c>
      <c r="D182" s="8" t="s">
        <v>665</v>
      </c>
      <c r="E182" s="8" t="s">
        <v>318</v>
      </c>
      <c r="F182" s="12" t="s">
        <v>358</v>
      </c>
      <c r="G182" s="12" t="s">
        <v>416</v>
      </c>
      <c r="H182" s="12" t="s">
        <v>335</v>
      </c>
      <c r="I182" s="12" t="s">
        <v>767</v>
      </c>
      <c r="J182" s="12" t="s">
        <v>43</v>
      </c>
      <c r="K182" s="12" t="s">
        <v>768</v>
      </c>
      <c r="L182" s="12" t="s">
        <v>27</v>
      </c>
      <c r="M182" s="12" t="s">
        <v>91</v>
      </c>
      <c r="N182" s="20">
        <v>336</v>
      </c>
      <c r="O182" s="20">
        <v>389.76</v>
      </c>
      <c r="P182" s="12" t="s">
        <v>363</v>
      </c>
      <c r="Q182" s="12" t="s">
        <v>769</v>
      </c>
      <c r="R182" s="12">
        <v>0</v>
      </c>
      <c r="S182" s="12" t="s">
        <v>770</v>
      </c>
      <c r="T182" s="12" t="s">
        <v>771</v>
      </c>
      <c r="U182" s="13" t="s">
        <v>50</v>
      </c>
    </row>
    <row r="183" spans="2:21" s="41" customFormat="1" ht="165" x14ac:dyDescent="0.3">
      <c r="B183" s="36">
        <v>153</v>
      </c>
      <c r="C183" s="37" t="s">
        <v>748</v>
      </c>
      <c r="D183" s="38" t="s">
        <v>665</v>
      </c>
      <c r="E183" s="38" t="s">
        <v>318</v>
      </c>
      <c r="F183" s="38" t="s">
        <v>358</v>
      </c>
      <c r="G183" s="38" t="s">
        <v>416</v>
      </c>
      <c r="H183" s="38" t="s">
        <v>335</v>
      </c>
      <c r="I183" s="38" t="s">
        <v>772</v>
      </c>
      <c r="J183" s="38" t="s">
        <v>43</v>
      </c>
      <c r="K183" s="38" t="s">
        <v>947</v>
      </c>
      <c r="L183" s="38" t="s">
        <v>27</v>
      </c>
      <c r="M183" s="38" t="s">
        <v>91</v>
      </c>
      <c r="N183" s="39">
        <v>1800</v>
      </c>
      <c r="O183" s="39">
        <v>2088</v>
      </c>
      <c r="P183" s="38" t="s">
        <v>363</v>
      </c>
      <c r="Q183" s="38"/>
      <c r="R183" s="38">
        <v>0</v>
      </c>
      <c r="S183" s="38" t="s">
        <v>773</v>
      </c>
      <c r="T183" s="38" t="s">
        <v>771</v>
      </c>
      <c r="U183" s="40" t="s">
        <v>142</v>
      </c>
    </row>
    <row r="184" spans="2:21" ht="165" x14ac:dyDescent="0.3">
      <c r="B184" s="6">
        <v>154</v>
      </c>
      <c r="C184" s="7" t="s">
        <v>748</v>
      </c>
      <c r="D184" s="8" t="s">
        <v>665</v>
      </c>
      <c r="E184" s="8" t="s">
        <v>318</v>
      </c>
      <c r="F184" s="8" t="s">
        <v>358</v>
      </c>
      <c r="G184" s="8" t="s">
        <v>749</v>
      </c>
      <c r="H184" s="8" t="s">
        <v>417</v>
      </c>
      <c r="I184" s="8" t="s">
        <v>774</v>
      </c>
      <c r="J184" s="8" t="s">
        <v>25</v>
      </c>
      <c r="K184" s="8" t="s">
        <v>775</v>
      </c>
      <c r="L184" s="8" t="s">
        <v>36</v>
      </c>
      <c r="M184" s="8" t="s">
        <v>91</v>
      </c>
      <c r="N184" s="9">
        <v>21551.724137931036</v>
      </c>
      <c r="O184" s="9">
        <v>25000.000000000004</v>
      </c>
      <c r="P184" s="8" t="s">
        <v>363</v>
      </c>
      <c r="Q184" s="8" t="s">
        <v>776</v>
      </c>
      <c r="R184" s="8">
        <v>0</v>
      </c>
      <c r="S184" s="8" t="s">
        <v>777</v>
      </c>
      <c r="T184" s="8" t="s">
        <v>778</v>
      </c>
      <c r="U184" s="11" t="s">
        <v>41</v>
      </c>
    </row>
    <row r="185" spans="2:21" ht="247.5" x14ac:dyDescent="0.3">
      <c r="B185" s="6">
        <v>155</v>
      </c>
      <c r="C185" s="7" t="s">
        <v>748</v>
      </c>
      <c r="D185" s="8" t="s">
        <v>665</v>
      </c>
      <c r="E185" s="8" t="s">
        <v>318</v>
      </c>
      <c r="F185" s="8" t="s">
        <v>358</v>
      </c>
      <c r="G185" s="8" t="s">
        <v>749</v>
      </c>
      <c r="H185" s="8" t="s">
        <v>417</v>
      </c>
      <c r="I185" s="8" t="s">
        <v>779</v>
      </c>
      <c r="J185" s="8" t="s">
        <v>25</v>
      </c>
      <c r="K185" s="8" t="s">
        <v>780</v>
      </c>
      <c r="L185" s="8" t="s">
        <v>36</v>
      </c>
      <c r="M185" s="8" t="s">
        <v>91</v>
      </c>
      <c r="N185" s="9">
        <v>600</v>
      </c>
      <c r="O185" s="9">
        <v>696</v>
      </c>
      <c r="P185" s="8" t="s">
        <v>98</v>
      </c>
      <c r="Q185" s="8" t="s">
        <v>776</v>
      </c>
      <c r="R185" s="8">
        <v>0</v>
      </c>
      <c r="S185" s="8" t="s">
        <v>781</v>
      </c>
      <c r="T185" s="8" t="s">
        <v>782</v>
      </c>
      <c r="U185" s="11" t="s">
        <v>142</v>
      </c>
    </row>
    <row r="186" spans="2:21" ht="247.5" x14ac:dyDescent="0.3">
      <c r="B186" s="6">
        <v>156</v>
      </c>
      <c r="C186" s="7" t="s">
        <v>748</v>
      </c>
      <c r="D186" s="8" t="s">
        <v>665</v>
      </c>
      <c r="E186" s="8" t="s">
        <v>318</v>
      </c>
      <c r="F186" s="8" t="s">
        <v>358</v>
      </c>
      <c r="G186" s="8" t="s">
        <v>749</v>
      </c>
      <c r="H186" s="8" t="s">
        <v>417</v>
      </c>
      <c r="I186" s="8" t="s">
        <v>783</v>
      </c>
      <c r="J186" s="8" t="s">
        <v>25</v>
      </c>
      <c r="K186" s="8" t="s">
        <v>780</v>
      </c>
      <c r="L186" s="8" t="s">
        <v>36</v>
      </c>
      <c r="M186" s="8" t="s">
        <v>91</v>
      </c>
      <c r="N186" s="9">
        <v>15229</v>
      </c>
      <c r="O186" s="9">
        <v>17665.64</v>
      </c>
      <c r="P186" s="8" t="s">
        <v>98</v>
      </c>
      <c r="Q186" s="8"/>
      <c r="R186" s="8">
        <v>0</v>
      </c>
      <c r="S186" s="8" t="s">
        <v>784</v>
      </c>
      <c r="T186" s="8" t="s">
        <v>785</v>
      </c>
      <c r="U186" s="11" t="s">
        <v>50</v>
      </c>
    </row>
    <row r="187" spans="2:21" ht="165" x14ac:dyDescent="0.3">
      <c r="B187" s="6">
        <v>157</v>
      </c>
      <c r="C187" s="19" t="s">
        <v>748</v>
      </c>
      <c r="D187" s="8" t="s">
        <v>665</v>
      </c>
      <c r="E187" s="8" t="s">
        <v>318</v>
      </c>
      <c r="F187" s="12" t="s">
        <v>358</v>
      </c>
      <c r="G187" s="8" t="s">
        <v>749</v>
      </c>
      <c r="H187" s="12" t="s">
        <v>417</v>
      </c>
      <c r="I187" s="12" t="s">
        <v>786</v>
      </c>
      <c r="J187" s="12" t="s">
        <v>25</v>
      </c>
      <c r="K187" s="12" t="s">
        <v>787</v>
      </c>
      <c r="L187" s="12" t="s">
        <v>36</v>
      </c>
      <c r="M187" s="12" t="s">
        <v>91</v>
      </c>
      <c r="N187" s="20">
        <v>20274.5</v>
      </c>
      <c r="O187" s="20">
        <v>23518.42</v>
      </c>
      <c r="P187" s="12" t="s">
        <v>98</v>
      </c>
      <c r="Q187" s="12" t="s">
        <v>788</v>
      </c>
      <c r="R187" s="12">
        <v>0</v>
      </c>
      <c r="S187" s="12" t="s">
        <v>789</v>
      </c>
      <c r="T187" s="12" t="s">
        <v>785</v>
      </c>
      <c r="U187" s="13" t="s">
        <v>95</v>
      </c>
    </row>
    <row r="188" spans="2:21" s="41" customFormat="1" ht="165" x14ac:dyDescent="0.3">
      <c r="B188" s="36">
        <v>158</v>
      </c>
      <c r="C188" s="37" t="s">
        <v>748</v>
      </c>
      <c r="D188" s="38" t="s">
        <v>665</v>
      </c>
      <c r="E188" s="38" t="s">
        <v>318</v>
      </c>
      <c r="F188" s="38" t="s">
        <v>358</v>
      </c>
      <c r="G188" s="38" t="s">
        <v>749</v>
      </c>
      <c r="H188" s="38" t="s">
        <v>417</v>
      </c>
      <c r="I188" s="38" t="s">
        <v>790</v>
      </c>
      <c r="J188" s="38" t="s">
        <v>43</v>
      </c>
      <c r="K188" s="38" t="s">
        <v>946</v>
      </c>
      <c r="L188" s="38" t="s">
        <v>36</v>
      </c>
      <c r="M188" s="38" t="s">
        <v>91</v>
      </c>
      <c r="N188" s="39">
        <v>250</v>
      </c>
      <c r="O188" s="39">
        <v>290</v>
      </c>
      <c r="P188" s="38" t="s">
        <v>98</v>
      </c>
      <c r="Q188" s="38" t="s">
        <v>791</v>
      </c>
      <c r="R188" s="38">
        <v>0</v>
      </c>
      <c r="S188" s="38" t="s">
        <v>792</v>
      </c>
      <c r="T188" s="38" t="s">
        <v>793</v>
      </c>
      <c r="U188" s="40" t="s">
        <v>50</v>
      </c>
    </row>
    <row r="189" spans="2:21" ht="165" x14ac:dyDescent="0.3">
      <c r="B189" s="6">
        <v>159</v>
      </c>
      <c r="C189" s="7" t="s">
        <v>748</v>
      </c>
      <c r="D189" s="8" t="s">
        <v>665</v>
      </c>
      <c r="E189" s="8" t="s">
        <v>318</v>
      </c>
      <c r="F189" s="8" t="s">
        <v>358</v>
      </c>
      <c r="G189" s="8" t="s">
        <v>749</v>
      </c>
      <c r="H189" s="8" t="s">
        <v>417</v>
      </c>
      <c r="I189" s="8" t="s">
        <v>794</v>
      </c>
      <c r="J189" s="8" t="s">
        <v>114</v>
      </c>
      <c r="K189" s="12" t="s">
        <v>795</v>
      </c>
      <c r="L189" s="12" t="s">
        <v>36</v>
      </c>
      <c r="M189" s="12" t="s">
        <v>28</v>
      </c>
      <c r="N189" s="9">
        <v>350</v>
      </c>
      <c r="O189" s="9">
        <v>406</v>
      </c>
      <c r="P189" s="8" t="s">
        <v>98</v>
      </c>
      <c r="Q189" s="8" t="s">
        <v>796</v>
      </c>
      <c r="R189" s="8">
        <v>0</v>
      </c>
      <c r="S189" s="8" t="s">
        <v>797</v>
      </c>
      <c r="T189" s="8" t="s">
        <v>798</v>
      </c>
      <c r="U189" s="11" t="s">
        <v>33</v>
      </c>
    </row>
    <row r="190" spans="2:21" s="41" customFormat="1" ht="165" x14ac:dyDescent="0.3">
      <c r="B190" s="36">
        <v>160</v>
      </c>
      <c r="C190" s="37" t="s">
        <v>748</v>
      </c>
      <c r="D190" s="38" t="s">
        <v>665</v>
      </c>
      <c r="E190" s="38" t="s">
        <v>318</v>
      </c>
      <c r="F190" s="38" t="s">
        <v>358</v>
      </c>
      <c r="G190" s="38" t="s">
        <v>749</v>
      </c>
      <c r="H190" s="38" t="s">
        <v>417</v>
      </c>
      <c r="I190" s="38" t="s">
        <v>799</v>
      </c>
      <c r="J190" s="38" t="s">
        <v>114</v>
      </c>
      <c r="K190" s="38" t="s">
        <v>800</v>
      </c>
      <c r="L190" s="38" t="s">
        <v>36</v>
      </c>
      <c r="M190" s="38" t="s">
        <v>91</v>
      </c>
      <c r="N190" s="39">
        <v>12834.344827586208</v>
      </c>
      <c r="O190" s="39">
        <v>14887.840000000002</v>
      </c>
      <c r="P190" s="38" t="s">
        <v>98</v>
      </c>
      <c r="Q190" s="38" t="s">
        <v>796</v>
      </c>
      <c r="R190" s="38">
        <v>0</v>
      </c>
      <c r="S190" s="38" t="s">
        <v>801</v>
      </c>
      <c r="T190" s="38" t="s">
        <v>802</v>
      </c>
      <c r="U190" s="40" t="s">
        <v>33</v>
      </c>
    </row>
    <row r="191" spans="2:21" s="41" customFormat="1" ht="198" x14ac:dyDescent="0.3">
      <c r="B191" s="36">
        <v>161</v>
      </c>
      <c r="C191" s="37" t="s">
        <v>748</v>
      </c>
      <c r="D191" s="38" t="s">
        <v>665</v>
      </c>
      <c r="E191" s="38" t="s">
        <v>318</v>
      </c>
      <c r="F191" s="38" t="s">
        <v>358</v>
      </c>
      <c r="G191" s="38" t="s">
        <v>749</v>
      </c>
      <c r="H191" s="38" t="s">
        <v>417</v>
      </c>
      <c r="I191" s="38" t="s">
        <v>803</v>
      </c>
      <c r="J191" s="38" t="s">
        <v>114</v>
      </c>
      <c r="K191" s="38" t="s">
        <v>804</v>
      </c>
      <c r="L191" s="38" t="s">
        <v>36</v>
      </c>
      <c r="M191" s="38" t="s">
        <v>45</v>
      </c>
      <c r="N191" s="39">
        <v>33682.870668103453</v>
      </c>
      <c r="O191" s="39">
        <v>39072.129975000011</v>
      </c>
      <c r="P191" s="38" t="s">
        <v>271</v>
      </c>
      <c r="Q191" s="38" t="s">
        <v>602</v>
      </c>
      <c r="R191" s="38">
        <v>271.8</v>
      </c>
      <c r="S191" s="38" t="s">
        <v>805</v>
      </c>
      <c r="T191" s="38" t="s">
        <v>806</v>
      </c>
      <c r="U191" s="40" t="s">
        <v>41</v>
      </c>
    </row>
    <row r="192" spans="2:21" ht="165" x14ac:dyDescent="0.3">
      <c r="B192" s="6">
        <v>162</v>
      </c>
      <c r="C192" s="19" t="s">
        <v>748</v>
      </c>
      <c r="D192" s="8" t="s">
        <v>665</v>
      </c>
      <c r="E192" s="8" t="s">
        <v>318</v>
      </c>
      <c r="F192" s="12" t="s">
        <v>358</v>
      </c>
      <c r="G192" s="8" t="s">
        <v>749</v>
      </c>
      <c r="H192" s="12" t="s">
        <v>417</v>
      </c>
      <c r="I192" s="12" t="s">
        <v>807</v>
      </c>
      <c r="J192" s="12" t="s">
        <v>43</v>
      </c>
      <c r="K192" s="12" t="s">
        <v>808</v>
      </c>
      <c r="L192" s="12" t="s">
        <v>108</v>
      </c>
      <c r="M192" s="12" t="s">
        <v>91</v>
      </c>
      <c r="N192" s="20">
        <v>250</v>
      </c>
      <c r="O192" s="20">
        <v>290</v>
      </c>
      <c r="P192" s="12" t="s">
        <v>98</v>
      </c>
      <c r="Q192" s="12" t="s">
        <v>796</v>
      </c>
      <c r="R192" s="12">
        <v>0</v>
      </c>
      <c r="S192" s="12" t="s">
        <v>809</v>
      </c>
      <c r="T192" s="12" t="s">
        <v>810</v>
      </c>
      <c r="U192" s="13" t="s">
        <v>33</v>
      </c>
    </row>
    <row r="193" spans="2:21" ht="165" x14ac:dyDescent="0.3">
      <c r="B193" s="6">
        <v>163</v>
      </c>
      <c r="C193" s="19" t="s">
        <v>748</v>
      </c>
      <c r="D193" s="8" t="s">
        <v>665</v>
      </c>
      <c r="E193" s="8" t="s">
        <v>318</v>
      </c>
      <c r="F193" s="12" t="s">
        <v>358</v>
      </c>
      <c r="G193" s="8" t="s">
        <v>749</v>
      </c>
      <c r="H193" s="12" t="s">
        <v>417</v>
      </c>
      <c r="I193" s="12" t="s">
        <v>811</v>
      </c>
      <c r="J193" s="12" t="s">
        <v>43</v>
      </c>
      <c r="K193" s="12" t="s">
        <v>812</v>
      </c>
      <c r="L193" s="12" t="s">
        <v>108</v>
      </c>
      <c r="M193" s="12" t="s">
        <v>91</v>
      </c>
      <c r="N193" s="20">
        <v>250</v>
      </c>
      <c r="O193" s="20">
        <v>290</v>
      </c>
      <c r="P193" s="12" t="s">
        <v>98</v>
      </c>
      <c r="Q193" s="12" t="s">
        <v>796</v>
      </c>
      <c r="R193" s="12">
        <v>0</v>
      </c>
      <c r="S193" s="12" t="s">
        <v>809</v>
      </c>
      <c r="T193" s="12" t="s">
        <v>810</v>
      </c>
      <c r="U193" s="13" t="s">
        <v>33</v>
      </c>
    </row>
    <row r="194" spans="2:21" s="41" customFormat="1" ht="165" x14ac:dyDescent="0.3">
      <c r="B194" s="36">
        <v>164</v>
      </c>
      <c r="C194" s="37" t="s">
        <v>748</v>
      </c>
      <c r="D194" s="38" t="s">
        <v>665</v>
      </c>
      <c r="E194" s="38" t="s">
        <v>318</v>
      </c>
      <c r="F194" s="38" t="s">
        <v>358</v>
      </c>
      <c r="G194" s="38" t="s">
        <v>749</v>
      </c>
      <c r="H194" s="38" t="s">
        <v>417</v>
      </c>
      <c r="I194" s="38" t="s">
        <v>813</v>
      </c>
      <c r="J194" s="38" t="s">
        <v>25</v>
      </c>
      <c r="K194" s="38" t="s">
        <v>945</v>
      </c>
      <c r="L194" s="38" t="s">
        <v>108</v>
      </c>
      <c r="M194" s="38" t="s">
        <v>91</v>
      </c>
      <c r="N194" s="39">
        <v>20630.413793103453</v>
      </c>
      <c r="O194" s="39">
        <v>23931.280000000002</v>
      </c>
      <c r="P194" s="38" t="s">
        <v>98</v>
      </c>
      <c r="Q194" s="38"/>
      <c r="R194" s="38">
        <v>0</v>
      </c>
      <c r="S194" s="38" t="s">
        <v>814</v>
      </c>
      <c r="T194" s="38" t="s">
        <v>815</v>
      </c>
      <c r="U194" s="40" t="s">
        <v>41</v>
      </c>
    </row>
    <row r="195" spans="2:21" s="41" customFormat="1" ht="165" x14ac:dyDescent="0.3">
      <c r="B195" s="36">
        <v>165</v>
      </c>
      <c r="C195" s="37" t="s">
        <v>748</v>
      </c>
      <c r="D195" s="38" t="s">
        <v>665</v>
      </c>
      <c r="E195" s="38" t="s">
        <v>318</v>
      </c>
      <c r="F195" s="38" t="s">
        <v>358</v>
      </c>
      <c r="G195" s="38" t="s">
        <v>749</v>
      </c>
      <c r="H195" s="38" t="s">
        <v>335</v>
      </c>
      <c r="I195" s="38" t="s">
        <v>816</v>
      </c>
      <c r="J195" s="38" t="s">
        <v>25</v>
      </c>
      <c r="K195" s="38" t="s">
        <v>944</v>
      </c>
      <c r="L195" s="38" t="s">
        <v>27</v>
      </c>
      <c r="M195" s="38" t="s">
        <v>91</v>
      </c>
      <c r="N195" s="39">
        <v>23441.241379310348</v>
      </c>
      <c r="O195" s="39">
        <v>27191.840000000004</v>
      </c>
      <c r="P195" s="38" t="s">
        <v>98</v>
      </c>
      <c r="Q195" s="38"/>
      <c r="R195" s="38">
        <v>0</v>
      </c>
      <c r="S195" s="38" t="s">
        <v>817</v>
      </c>
      <c r="T195" s="38" t="s">
        <v>818</v>
      </c>
      <c r="U195" s="40" t="s">
        <v>41</v>
      </c>
    </row>
    <row r="196" spans="2:21" s="41" customFormat="1" ht="165" x14ac:dyDescent="0.3">
      <c r="B196" s="36">
        <v>166</v>
      </c>
      <c r="C196" s="37" t="s">
        <v>748</v>
      </c>
      <c r="D196" s="38" t="s">
        <v>665</v>
      </c>
      <c r="E196" s="38" t="s">
        <v>318</v>
      </c>
      <c r="F196" s="38" t="s">
        <v>358</v>
      </c>
      <c r="G196" s="38" t="s">
        <v>749</v>
      </c>
      <c r="H196" s="38" t="s">
        <v>417</v>
      </c>
      <c r="I196" s="38" t="s">
        <v>819</v>
      </c>
      <c r="J196" s="38" t="s">
        <v>43</v>
      </c>
      <c r="K196" s="38" t="s">
        <v>820</v>
      </c>
      <c r="L196" s="38" t="s">
        <v>108</v>
      </c>
      <c r="M196" s="38" t="s">
        <v>91</v>
      </c>
      <c r="N196" s="39">
        <v>4850</v>
      </c>
      <c r="O196" s="39">
        <v>5626</v>
      </c>
      <c r="P196" s="38" t="s">
        <v>98</v>
      </c>
      <c r="Q196" s="38"/>
      <c r="R196" s="38">
        <v>0</v>
      </c>
      <c r="S196" s="38" t="s">
        <v>821</v>
      </c>
      <c r="T196" s="38" t="s">
        <v>822</v>
      </c>
      <c r="U196" s="40" t="s">
        <v>50</v>
      </c>
    </row>
    <row r="197" spans="2:21" ht="165" x14ac:dyDescent="0.3">
      <c r="B197" s="6">
        <v>167</v>
      </c>
      <c r="C197" s="19" t="s">
        <v>748</v>
      </c>
      <c r="D197" s="8" t="s">
        <v>665</v>
      </c>
      <c r="E197" s="8" t="s">
        <v>318</v>
      </c>
      <c r="F197" s="12" t="s">
        <v>358</v>
      </c>
      <c r="G197" s="8" t="s">
        <v>359</v>
      </c>
      <c r="H197" s="12" t="s">
        <v>417</v>
      </c>
      <c r="I197" s="12" t="s">
        <v>823</v>
      </c>
      <c r="J197" s="12" t="s">
        <v>43</v>
      </c>
      <c r="K197" s="12" t="s">
        <v>824</v>
      </c>
      <c r="L197" s="12" t="s">
        <v>108</v>
      </c>
      <c r="M197" s="12" t="s">
        <v>91</v>
      </c>
      <c r="N197" s="20">
        <v>21980</v>
      </c>
      <c r="O197" s="20">
        <v>25496.799999999999</v>
      </c>
      <c r="P197" s="12" t="s">
        <v>98</v>
      </c>
      <c r="Q197" s="12"/>
      <c r="R197" s="12">
        <v>0</v>
      </c>
      <c r="S197" s="12" t="s">
        <v>825</v>
      </c>
      <c r="T197" s="12" t="s">
        <v>826</v>
      </c>
      <c r="U197" s="13" t="s">
        <v>50</v>
      </c>
    </row>
    <row r="198" spans="2:21" s="41" customFormat="1" ht="165" x14ac:dyDescent="0.3">
      <c r="B198" s="36">
        <v>168</v>
      </c>
      <c r="C198" s="37" t="s">
        <v>748</v>
      </c>
      <c r="D198" s="38" t="s">
        <v>665</v>
      </c>
      <c r="E198" s="38" t="s">
        <v>164</v>
      </c>
      <c r="F198" s="38" t="s">
        <v>165</v>
      </c>
      <c r="G198" s="38" t="s">
        <v>827</v>
      </c>
      <c r="H198" s="38" t="s">
        <v>417</v>
      </c>
      <c r="I198" s="38" t="s">
        <v>828</v>
      </c>
      <c r="J198" s="38" t="s">
        <v>114</v>
      </c>
      <c r="K198" s="38" t="s">
        <v>829</v>
      </c>
      <c r="L198" s="38" t="s">
        <v>108</v>
      </c>
      <c r="M198" s="38" t="s">
        <v>91</v>
      </c>
      <c r="N198" s="39">
        <v>11303.625</v>
      </c>
      <c r="O198" s="39">
        <v>13112.205</v>
      </c>
      <c r="P198" s="38" t="s">
        <v>98</v>
      </c>
      <c r="Q198" s="38"/>
      <c r="R198" s="38">
        <v>42.4</v>
      </c>
      <c r="S198" s="38" t="s">
        <v>830</v>
      </c>
      <c r="T198" s="38" t="s">
        <v>831</v>
      </c>
      <c r="U198" s="40" t="s">
        <v>41</v>
      </c>
    </row>
    <row r="199" spans="2:21" ht="165" x14ac:dyDescent="0.3">
      <c r="B199" s="6">
        <v>169</v>
      </c>
      <c r="C199" s="19" t="s">
        <v>748</v>
      </c>
      <c r="D199" s="8" t="s">
        <v>665</v>
      </c>
      <c r="E199" s="8" t="s">
        <v>164</v>
      </c>
      <c r="F199" s="12" t="s">
        <v>165</v>
      </c>
      <c r="G199" s="12" t="s">
        <v>827</v>
      </c>
      <c r="H199" s="12" t="s">
        <v>417</v>
      </c>
      <c r="I199" s="12" t="s">
        <v>832</v>
      </c>
      <c r="J199" s="12" t="s">
        <v>43</v>
      </c>
      <c r="K199" s="12" t="s">
        <v>833</v>
      </c>
      <c r="L199" s="12" t="s">
        <v>108</v>
      </c>
      <c r="M199" s="12" t="s">
        <v>135</v>
      </c>
      <c r="N199" s="20">
        <v>21204.5</v>
      </c>
      <c r="O199" s="20">
        <v>24597.22</v>
      </c>
      <c r="P199" s="12" t="s">
        <v>98</v>
      </c>
      <c r="Q199" s="12"/>
      <c r="R199" s="12">
        <v>42.4</v>
      </c>
      <c r="S199" s="12" t="s">
        <v>834</v>
      </c>
      <c r="T199" s="12" t="s">
        <v>835</v>
      </c>
      <c r="U199" s="13" t="s">
        <v>41</v>
      </c>
    </row>
    <row r="200" spans="2:21" ht="165" x14ac:dyDescent="0.3">
      <c r="B200" s="6">
        <v>170</v>
      </c>
      <c r="C200" s="7" t="s">
        <v>748</v>
      </c>
      <c r="D200" s="8" t="s">
        <v>665</v>
      </c>
      <c r="E200" s="8" t="s">
        <v>164</v>
      </c>
      <c r="F200" s="8" t="s">
        <v>165</v>
      </c>
      <c r="G200" s="8" t="s">
        <v>827</v>
      </c>
      <c r="H200" s="8" t="s">
        <v>417</v>
      </c>
      <c r="I200" s="8" t="s">
        <v>836</v>
      </c>
      <c r="J200" s="12" t="s">
        <v>43</v>
      </c>
      <c r="K200" s="8" t="s">
        <v>837</v>
      </c>
      <c r="L200" s="12" t="s">
        <v>36</v>
      </c>
      <c r="M200" s="8" t="s">
        <v>91</v>
      </c>
      <c r="N200" s="9">
        <v>7500</v>
      </c>
      <c r="O200" s="9">
        <v>8700</v>
      </c>
      <c r="P200" s="8" t="s">
        <v>363</v>
      </c>
      <c r="Q200" s="8"/>
      <c r="R200" s="12">
        <v>11</v>
      </c>
      <c r="S200" s="8" t="s">
        <v>838</v>
      </c>
      <c r="T200" s="8" t="s">
        <v>839</v>
      </c>
      <c r="U200" s="13" t="s">
        <v>95</v>
      </c>
    </row>
    <row r="201" spans="2:21" s="41" customFormat="1" ht="165" x14ac:dyDescent="0.3">
      <c r="B201" s="36">
        <v>171</v>
      </c>
      <c r="C201" s="37" t="s">
        <v>748</v>
      </c>
      <c r="D201" s="38" t="s">
        <v>665</v>
      </c>
      <c r="E201" s="38" t="s">
        <v>164</v>
      </c>
      <c r="F201" s="38" t="s">
        <v>165</v>
      </c>
      <c r="G201" s="38" t="s">
        <v>827</v>
      </c>
      <c r="H201" s="38" t="s">
        <v>417</v>
      </c>
      <c r="I201" s="38" t="s">
        <v>840</v>
      </c>
      <c r="J201" s="38" t="s">
        <v>497</v>
      </c>
      <c r="K201" s="38" t="s">
        <v>841</v>
      </c>
      <c r="L201" s="38" t="s">
        <v>36</v>
      </c>
      <c r="M201" s="38" t="s">
        <v>91</v>
      </c>
      <c r="N201" s="39">
        <v>1206.8965517241379</v>
      </c>
      <c r="O201" s="39">
        <v>1400</v>
      </c>
      <c r="P201" s="38" t="s">
        <v>363</v>
      </c>
      <c r="Q201" s="38" t="s">
        <v>98</v>
      </c>
      <c r="R201" s="38">
        <v>0</v>
      </c>
      <c r="S201" s="38" t="s">
        <v>943</v>
      </c>
      <c r="T201" s="38" t="s">
        <v>842</v>
      </c>
      <c r="U201" s="40" t="s">
        <v>50</v>
      </c>
    </row>
    <row r="202" spans="2:21" s="41" customFormat="1" ht="165" x14ac:dyDescent="0.3">
      <c r="B202" s="36">
        <v>172</v>
      </c>
      <c r="C202" s="37" t="s">
        <v>748</v>
      </c>
      <c r="D202" s="38" t="s">
        <v>665</v>
      </c>
      <c r="E202" s="38" t="s">
        <v>164</v>
      </c>
      <c r="F202" s="38" t="s">
        <v>251</v>
      </c>
      <c r="G202" s="38" t="s">
        <v>843</v>
      </c>
      <c r="H202" s="38" t="s">
        <v>417</v>
      </c>
      <c r="I202" s="38" t="s">
        <v>844</v>
      </c>
      <c r="J202" s="38" t="s">
        <v>43</v>
      </c>
      <c r="K202" s="38" t="s">
        <v>845</v>
      </c>
      <c r="L202" s="38" t="s">
        <v>108</v>
      </c>
      <c r="M202" s="38" t="s">
        <v>91</v>
      </c>
      <c r="N202" s="39">
        <v>770</v>
      </c>
      <c r="O202" s="39">
        <v>893.2</v>
      </c>
      <c r="P202" s="38" t="s">
        <v>98</v>
      </c>
      <c r="Q202" s="38"/>
      <c r="R202" s="38">
        <v>0</v>
      </c>
      <c r="S202" s="38" t="s">
        <v>942</v>
      </c>
      <c r="T202" s="38" t="s">
        <v>846</v>
      </c>
      <c r="U202" s="40" t="s">
        <v>33</v>
      </c>
    </row>
    <row r="203" spans="2:21" s="41" customFormat="1" ht="165" x14ac:dyDescent="0.3">
      <c r="B203" s="36">
        <v>173</v>
      </c>
      <c r="C203" s="37" t="s">
        <v>748</v>
      </c>
      <c r="D203" s="38" t="s">
        <v>665</v>
      </c>
      <c r="E203" s="38" t="s">
        <v>164</v>
      </c>
      <c r="F203" s="38" t="s">
        <v>251</v>
      </c>
      <c r="G203" s="38" t="s">
        <v>843</v>
      </c>
      <c r="H203" s="38" t="s">
        <v>417</v>
      </c>
      <c r="I203" s="38" t="s">
        <v>847</v>
      </c>
      <c r="J203" s="38" t="s">
        <v>43</v>
      </c>
      <c r="K203" s="38" t="s">
        <v>848</v>
      </c>
      <c r="L203" s="38" t="s">
        <v>108</v>
      </c>
      <c r="M203" s="38" t="s">
        <v>91</v>
      </c>
      <c r="N203" s="39">
        <v>875</v>
      </c>
      <c r="O203" s="39">
        <v>1015</v>
      </c>
      <c r="P203" s="38" t="s">
        <v>98</v>
      </c>
      <c r="Q203" s="38"/>
      <c r="R203" s="38">
        <v>0</v>
      </c>
      <c r="S203" s="38" t="s">
        <v>849</v>
      </c>
      <c r="T203" s="38" t="s">
        <v>850</v>
      </c>
      <c r="U203" s="40" t="s">
        <v>50</v>
      </c>
    </row>
    <row r="204" spans="2:21" s="41" customFormat="1" ht="165" x14ac:dyDescent="0.3">
      <c r="B204" s="36">
        <v>174</v>
      </c>
      <c r="C204" s="37" t="s">
        <v>748</v>
      </c>
      <c r="D204" s="38" t="s">
        <v>665</v>
      </c>
      <c r="E204" s="38" t="s">
        <v>164</v>
      </c>
      <c r="F204" s="38" t="s">
        <v>165</v>
      </c>
      <c r="G204" s="38" t="s">
        <v>827</v>
      </c>
      <c r="H204" s="38" t="s">
        <v>335</v>
      </c>
      <c r="I204" s="38" t="s">
        <v>851</v>
      </c>
      <c r="J204" s="38" t="s">
        <v>497</v>
      </c>
      <c r="K204" s="38" t="s">
        <v>852</v>
      </c>
      <c r="L204" s="38" t="s">
        <v>27</v>
      </c>
      <c r="M204" s="38" t="s">
        <v>91</v>
      </c>
      <c r="N204" s="39">
        <v>34226.896551724138</v>
      </c>
      <c r="O204" s="39">
        <v>39703.199999999997</v>
      </c>
      <c r="P204" s="38" t="s">
        <v>98</v>
      </c>
      <c r="Q204" s="38"/>
      <c r="R204" s="38" t="s">
        <v>941</v>
      </c>
      <c r="S204" s="38" t="s">
        <v>853</v>
      </c>
      <c r="T204" s="38" t="s">
        <v>854</v>
      </c>
      <c r="U204" s="40" t="s">
        <v>41</v>
      </c>
    </row>
    <row r="205" spans="2:21" s="41" customFormat="1" ht="165" x14ac:dyDescent="0.3">
      <c r="B205" s="36">
        <v>175</v>
      </c>
      <c r="C205" s="37" t="s">
        <v>748</v>
      </c>
      <c r="D205" s="38" t="s">
        <v>665</v>
      </c>
      <c r="E205" s="38" t="s">
        <v>164</v>
      </c>
      <c r="F205" s="38" t="s">
        <v>165</v>
      </c>
      <c r="G205" s="38" t="s">
        <v>827</v>
      </c>
      <c r="H205" s="38" t="s">
        <v>335</v>
      </c>
      <c r="I205" s="38" t="s">
        <v>855</v>
      </c>
      <c r="J205" s="38" t="s">
        <v>497</v>
      </c>
      <c r="K205" s="38" t="s">
        <v>856</v>
      </c>
      <c r="L205" s="38" t="s">
        <v>27</v>
      </c>
      <c r="M205" s="38" t="s">
        <v>91</v>
      </c>
      <c r="N205" s="39">
        <v>29276.568965517243</v>
      </c>
      <c r="O205" s="39">
        <v>33960.82</v>
      </c>
      <c r="P205" s="38" t="s">
        <v>98</v>
      </c>
      <c r="Q205" s="38"/>
      <c r="R205" s="38" t="s">
        <v>941</v>
      </c>
      <c r="S205" s="38" t="s">
        <v>857</v>
      </c>
      <c r="T205" s="38" t="s">
        <v>858</v>
      </c>
      <c r="U205" s="40" t="s">
        <v>41</v>
      </c>
    </row>
    <row r="206" spans="2:21" s="41" customFormat="1" ht="165" x14ac:dyDescent="0.3">
      <c r="B206" s="36">
        <v>176</v>
      </c>
      <c r="C206" s="37" t="s">
        <v>748</v>
      </c>
      <c r="D206" s="38" t="s">
        <v>665</v>
      </c>
      <c r="E206" s="38" t="s">
        <v>164</v>
      </c>
      <c r="F206" s="38" t="s">
        <v>165</v>
      </c>
      <c r="G206" s="38" t="s">
        <v>827</v>
      </c>
      <c r="H206" s="38" t="s">
        <v>335</v>
      </c>
      <c r="I206" s="38" t="s">
        <v>859</v>
      </c>
      <c r="J206" s="38" t="s">
        <v>43</v>
      </c>
      <c r="K206" s="38" t="s">
        <v>860</v>
      </c>
      <c r="L206" s="38" t="s">
        <v>27</v>
      </c>
      <c r="M206" s="38" t="s">
        <v>91</v>
      </c>
      <c r="N206" s="39">
        <v>160</v>
      </c>
      <c r="O206" s="39">
        <v>185.6</v>
      </c>
      <c r="P206" s="38" t="s">
        <v>98</v>
      </c>
      <c r="Q206" s="38"/>
      <c r="R206" s="38">
        <v>0</v>
      </c>
      <c r="S206" s="38" t="s">
        <v>940</v>
      </c>
      <c r="T206" s="38" t="s">
        <v>861</v>
      </c>
      <c r="U206" s="40" t="s">
        <v>50</v>
      </c>
    </row>
    <row r="207" spans="2:21" s="41" customFormat="1" ht="165" x14ac:dyDescent="0.3">
      <c r="B207" s="36">
        <v>177</v>
      </c>
      <c r="C207" s="37" t="s">
        <v>748</v>
      </c>
      <c r="D207" s="38" t="s">
        <v>665</v>
      </c>
      <c r="E207" s="38" t="s">
        <v>318</v>
      </c>
      <c r="F207" s="38" t="s">
        <v>358</v>
      </c>
      <c r="G207" s="38" t="s">
        <v>749</v>
      </c>
      <c r="H207" s="38" t="s">
        <v>335</v>
      </c>
      <c r="I207" s="38" t="s">
        <v>862</v>
      </c>
      <c r="J207" s="38" t="s">
        <v>497</v>
      </c>
      <c r="K207" s="38" t="s">
        <v>863</v>
      </c>
      <c r="L207" s="38" t="s">
        <v>27</v>
      </c>
      <c r="M207" s="38" t="s">
        <v>91</v>
      </c>
      <c r="N207" s="39">
        <v>1120.6896551724139</v>
      </c>
      <c r="O207" s="39">
        <v>1300.0000000000002</v>
      </c>
      <c r="P207" s="38" t="s">
        <v>98</v>
      </c>
      <c r="Q207" s="38"/>
      <c r="R207" s="38">
        <v>0</v>
      </c>
      <c r="S207" s="38" t="s">
        <v>939</v>
      </c>
      <c r="T207" s="38" t="s">
        <v>864</v>
      </c>
      <c r="U207" s="40" t="s">
        <v>142</v>
      </c>
    </row>
    <row r="208" spans="2:21" s="41" customFormat="1" ht="165" x14ac:dyDescent="0.3">
      <c r="B208" s="36">
        <v>178</v>
      </c>
      <c r="C208" s="37" t="s">
        <v>748</v>
      </c>
      <c r="D208" s="38" t="s">
        <v>665</v>
      </c>
      <c r="E208" s="38" t="s">
        <v>318</v>
      </c>
      <c r="F208" s="38" t="s">
        <v>358</v>
      </c>
      <c r="G208" s="38" t="s">
        <v>749</v>
      </c>
      <c r="H208" s="38" t="s">
        <v>335</v>
      </c>
      <c r="I208" s="38" t="s">
        <v>865</v>
      </c>
      <c r="J208" s="38" t="s">
        <v>43</v>
      </c>
      <c r="K208" s="38" t="s">
        <v>938</v>
      </c>
      <c r="L208" s="38" t="s">
        <v>27</v>
      </c>
      <c r="M208" s="38" t="s">
        <v>135</v>
      </c>
      <c r="N208" s="39">
        <v>5614</v>
      </c>
      <c r="O208" s="39">
        <v>6512.24</v>
      </c>
      <c r="P208" s="38" t="s">
        <v>98</v>
      </c>
      <c r="Q208" s="38"/>
      <c r="R208" s="38">
        <v>0</v>
      </c>
      <c r="S208" s="38" t="s">
        <v>937</v>
      </c>
      <c r="T208" s="38" t="s">
        <v>866</v>
      </c>
      <c r="U208" s="40" t="s">
        <v>33</v>
      </c>
    </row>
    <row r="209" spans="2:21" s="41" customFormat="1" ht="165" x14ac:dyDescent="0.3">
      <c r="B209" s="36">
        <v>179</v>
      </c>
      <c r="C209" s="37" t="s">
        <v>748</v>
      </c>
      <c r="D209" s="38" t="s">
        <v>665</v>
      </c>
      <c r="E209" s="38" t="s">
        <v>318</v>
      </c>
      <c r="F209" s="38" t="s">
        <v>358</v>
      </c>
      <c r="G209" s="38" t="s">
        <v>749</v>
      </c>
      <c r="H209" s="38" t="s">
        <v>335</v>
      </c>
      <c r="I209" s="38" t="s">
        <v>867</v>
      </c>
      <c r="J209" s="38" t="s">
        <v>43</v>
      </c>
      <c r="K209" s="38" t="s">
        <v>935</v>
      </c>
      <c r="L209" s="38" t="s">
        <v>27</v>
      </c>
      <c r="M209" s="38" t="s">
        <v>135</v>
      </c>
      <c r="N209" s="39">
        <v>2242</v>
      </c>
      <c r="O209" s="39">
        <v>2600.7199999999998</v>
      </c>
      <c r="P209" s="38" t="s">
        <v>98</v>
      </c>
      <c r="Q209" s="38"/>
      <c r="R209" s="38">
        <v>0</v>
      </c>
      <c r="S209" s="38" t="s">
        <v>936</v>
      </c>
      <c r="T209" s="38" t="s">
        <v>868</v>
      </c>
      <c r="U209" s="40" t="s">
        <v>33</v>
      </c>
    </row>
    <row r="210" spans="2:21" s="41" customFormat="1" ht="165" x14ac:dyDescent="0.3">
      <c r="B210" s="36">
        <v>180</v>
      </c>
      <c r="C210" s="37" t="s">
        <v>748</v>
      </c>
      <c r="D210" s="38" t="s">
        <v>665</v>
      </c>
      <c r="E210" s="38" t="s">
        <v>318</v>
      </c>
      <c r="F210" s="38" t="s">
        <v>358</v>
      </c>
      <c r="G210" s="38" t="s">
        <v>749</v>
      </c>
      <c r="H210" s="38" t="s">
        <v>335</v>
      </c>
      <c r="I210" s="38" t="s">
        <v>869</v>
      </c>
      <c r="J210" s="38" t="s">
        <v>43</v>
      </c>
      <c r="K210" s="38" t="s">
        <v>934</v>
      </c>
      <c r="L210" s="38" t="s">
        <v>27</v>
      </c>
      <c r="M210" s="38" t="s">
        <v>91</v>
      </c>
      <c r="N210" s="39">
        <v>8968</v>
      </c>
      <c r="O210" s="39">
        <v>10402.879999999999</v>
      </c>
      <c r="P210" s="38" t="s">
        <v>98</v>
      </c>
      <c r="Q210" s="38"/>
      <c r="R210" s="38">
        <v>0</v>
      </c>
      <c r="S210" s="38" t="s">
        <v>933</v>
      </c>
      <c r="T210" s="38" t="s">
        <v>870</v>
      </c>
      <c r="U210" s="40" t="s">
        <v>50</v>
      </c>
    </row>
    <row r="211" spans="2:21" s="35" customFormat="1" ht="165" x14ac:dyDescent="0.3">
      <c r="B211" s="30">
        <v>181</v>
      </c>
      <c r="C211" s="31" t="s">
        <v>748</v>
      </c>
      <c r="D211" s="32" t="s">
        <v>665</v>
      </c>
      <c r="E211" s="32" t="s">
        <v>318</v>
      </c>
      <c r="F211" s="32" t="s">
        <v>358</v>
      </c>
      <c r="G211" s="32" t="s">
        <v>749</v>
      </c>
      <c r="H211" s="32" t="s">
        <v>335</v>
      </c>
      <c r="I211" s="32" t="s">
        <v>871</v>
      </c>
      <c r="J211" s="32" t="s">
        <v>25</v>
      </c>
      <c r="K211" s="32" t="s">
        <v>932</v>
      </c>
      <c r="L211" s="32" t="s">
        <v>27</v>
      </c>
      <c r="M211" s="32" t="s">
        <v>91</v>
      </c>
      <c r="N211" s="33">
        <v>13452</v>
      </c>
      <c r="O211" s="33">
        <v>15604.32</v>
      </c>
      <c r="P211" s="32" t="s">
        <v>98</v>
      </c>
      <c r="Q211" s="32"/>
      <c r="R211" s="32">
        <v>0</v>
      </c>
      <c r="S211" s="32" t="s">
        <v>931</v>
      </c>
      <c r="T211" s="32" t="s">
        <v>872</v>
      </c>
      <c r="U211" s="34" t="s">
        <v>142</v>
      </c>
    </row>
    <row r="212" spans="2:21" s="35" customFormat="1" ht="165" x14ac:dyDescent="0.3">
      <c r="B212" s="30">
        <v>182</v>
      </c>
      <c r="C212" s="31" t="s">
        <v>748</v>
      </c>
      <c r="D212" s="32" t="s">
        <v>665</v>
      </c>
      <c r="E212" s="32" t="s">
        <v>318</v>
      </c>
      <c r="F212" s="32" t="s">
        <v>358</v>
      </c>
      <c r="G212" s="32" t="s">
        <v>749</v>
      </c>
      <c r="H212" s="32" t="s">
        <v>335</v>
      </c>
      <c r="I212" s="32" t="s">
        <v>873</v>
      </c>
      <c r="J212" s="38" t="s">
        <v>43</v>
      </c>
      <c r="K212" s="32" t="s">
        <v>929</v>
      </c>
      <c r="L212" s="38" t="s">
        <v>27</v>
      </c>
      <c r="M212" s="32" t="s">
        <v>91</v>
      </c>
      <c r="N212" s="33">
        <v>8020</v>
      </c>
      <c r="O212" s="33">
        <v>9303.2000000000007</v>
      </c>
      <c r="P212" s="32" t="s">
        <v>98</v>
      </c>
      <c r="Q212" s="32"/>
      <c r="R212" s="32">
        <v>0</v>
      </c>
      <c r="S212" s="32" t="s">
        <v>930</v>
      </c>
      <c r="T212" s="32" t="s">
        <v>874</v>
      </c>
      <c r="U212" s="40" t="s">
        <v>33</v>
      </c>
    </row>
    <row r="213" spans="2:21" s="41" customFormat="1" ht="409.5" x14ac:dyDescent="0.3">
      <c r="B213" s="36">
        <v>183</v>
      </c>
      <c r="C213" s="37" t="s">
        <v>748</v>
      </c>
      <c r="D213" s="38" t="s">
        <v>665</v>
      </c>
      <c r="E213" s="38" t="s">
        <v>318</v>
      </c>
      <c r="F213" s="38" t="s">
        <v>358</v>
      </c>
      <c r="G213" s="38" t="s">
        <v>416</v>
      </c>
      <c r="H213" s="38" t="s">
        <v>335</v>
      </c>
      <c r="I213" s="38" t="s">
        <v>875</v>
      </c>
      <c r="J213" s="38" t="s">
        <v>43</v>
      </c>
      <c r="K213" s="38" t="s">
        <v>876</v>
      </c>
      <c r="L213" s="38" t="s">
        <v>36</v>
      </c>
      <c r="M213" s="38" t="s">
        <v>28</v>
      </c>
      <c r="N213" s="39">
        <v>750</v>
      </c>
      <c r="O213" s="39">
        <v>870</v>
      </c>
      <c r="P213" s="38" t="s">
        <v>363</v>
      </c>
      <c r="Q213" s="38"/>
      <c r="R213" s="38">
        <v>0</v>
      </c>
      <c r="S213" s="38" t="s">
        <v>877</v>
      </c>
      <c r="T213" s="38" t="s">
        <v>878</v>
      </c>
      <c r="U213" s="40" t="s">
        <v>33</v>
      </c>
    </row>
    <row r="214" spans="2:21" s="35" customFormat="1" ht="165" x14ac:dyDescent="0.3">
      <c r="B214" s="30">
        <v>184</v>
      </c>
      <c r="C214" s="37" t="s">
        <v>748</v>
      </c>
      <c r="D214" s="32" t="s">
        <v>665</v>
      </c>
      <c r="E214" s="32" t="s">
        <v>318</v>
      </c>
      <c r="F214" s="38" t="s">
        <v>358</v>
      </c>
      <c r="G214" s="38" t="s">
        <v>416</v>
      </c>
      <c r="H214" s="38" t="s">
        <v>321</v>
      </c>
      <c r="I214" s="38" t="s">
        <v>879</v>
      </c>
      <c r="J214" s="38" t="s">
        <v>43</v>
      </c>
      <c r="K214" s="38" t="s">
        <v>880</v>
      </c>
      <c r="L214" s="38" t="s">
        <v>108</v>
      </c>
      <c r="M214" s="38" t="s">
        <v>28</v>
      </c>
      <c r="N214" s="39">
        <v>986</v>
      </c>
      <c r="O214" s="39">
        <v>1143.76</v>
      </c>
      <c r="P214" s="38" t="s">
        <v>271</v>
      </c>
      <c r="Q214" s="38" t="s">
        <v>602</v>
      </c>
      <c r="R214" s="38">
        <v>0</v>
      </c>
      <c r="S214" s="38" t="s">
        <v>881</v>
      </c>
      <c r="T214" s="38" t="s">
        <v>882</v>
      </c>
      <c r="U214" s="34" t="s">
        <v>33</v>
      </c>
    </row>
    <row r="215" spans="2:21" s="35" customFormat="1" ht="165" x14ac:dyDescent="0.3">
      <c r="B215" s="30">
        <v>185</v>
      </c>
      <c r="C215" s="37" t="s">
        <v>748</v>
      </c>
      <c r="D215" s="32" t="s">
        <v>665</v>
      </c>
      <c r="E215" s="32" t="s">
        <v>318</v>
      </c>
      <c r="F215" s="38" t="s">
        <v>358</v>
      </c>
      <c r="G215" s="38" t="s">
        <v>416</v>
      </c>
      <c r="H215" s="38" t="s">
        <v>321</v>
      </c>
      <c r="I215" s="38" t="s">
        <v>883</v>
      </c>
      <c r="J215" s="38" t="s">
        <v>114</v>
      </c>
      <c r="K215" s="38" t="s">
        <v>884</v>
      </c>
      <c r="L215" s="38" t="s">
        <v>108</v>
      </c>
      <c r="M215" s="38" t="s">
        <v>91</v>
      </c>
      <c r="N215" s="39">
        <v>0</v>
      </c>
      <c r="O215" s="39">
        <v>0</v>
      </c>
      <c r="P215" s="38" t="s">
        <v>271</v>
      </c>
      <c r="Q215" s="38" t="s">
        <v>602</v>
      </c>
      <c r="R215" s="38">
        <v>0</v>
      </c>
      <c r="S215" s="38" t="s">
        <v>885</v>
      </c>
      <c r="T215" s="38" t="s">
        <v>886</v>
      </c>
      <c r="U215" s="34" t="s">
        <v>41</v>
      </c>
    </row>
    <row r="216" spans="2:21" ht="148.5" x14ac:dyDescent="0.3">
      <c r="B216" s="6">
        <v>186</v>
      </c>
      <c r="C216" s="7" t="s">
        <v>887</v>
      </c>
      <c r="D216" s="8" t="s">
        <v>119</v>
      </c>
      <c r="E216" s="8" t="s">
        <v>467</v>
      </c>
      <c r="F216" s="8" t="s">
        <v>888</v>
      </c>
      <c r="G216" s="8" t="s">
        <v>889</v>
      </c>
      <c r="H216" s="8" t="s">
        <v>887</v>
      </c>
      <c r="I216" s="8" t="s">
        <v>890</v>
      </c>
      <c r="J216" s="8" t="s">
        <v>43</v>
      </c>
      <c r="K216" s="8" t="s">
        <v>891</v>
      </c>
      <c r="L216" s="8" t="s">
        <v>36</v>
      </c>
      <c r="M216" s="8" t="s">
        <v>45</v>
      </c>
      <c r="N216" s="9">
        <v>300</v>
      </c>
      <c r="O216" s="9">
        <v>348</v>
      </c>
      <c r="P216" s="8" t="s">
        <v>721</v>
      </c>
      <c r="Q216" s="8" t="s">
        <v>892</v>
      </c>
      <c r="R216" s="8">
        <v>0</v>
      </c>
      <c r="S216" s="8" t="s">
        <v>893</v>
      </c>
      <c r="T216" s="8" t="s">
        <v>894</v>
      </c>
      <c r="U216" s="11" t="s">
        <v>33</v>
      </c>
    </row>
    <row r="217" spans="2:21" s="35" customFormat="1" ht="165" x14ac:dyDescent="0.3">
      <c r="B217" s="30">
        <v>187</v>
      </c>
      <c r="C217" s="31" t="s">
        <v>887</v>
      </c>
      <c r="D217" s="32" t="s">
        <v>119</v>
      </c>
      <c r="E217" s="32" t="s">
        <v>467</v>
      </c>
      <c r="F217" s="32" t="s">
        <v>888</v>
      </c>
      <c r="G217" s="32" t="s">
        <v>889</v>
      </c>
      <c r="H217" s="32" t="s">
        <v>887</v>
      </c>
      <c r="I217" s="32" t="s">
        <v>895</v>
      </c>
      <c r="J217" s="32" t="s">
        <v>43</v>
      </c>
      <c r="K217" s="32" t="s">
        <v>896</v>
      </c>
      <c r="L217" s="32" t="s">
        <v>36</v>
      </c>
      <c r="M217" s="32" t="s">
        <v>45</v>
      </c>
      <c r="N217" s="33">
        <v>450</v>
      </c>
      <c r="O217" s="33">
        <v>522</v>
      </c>
      <c r="P217" s="32" t="s">
        <v>721</v>
      </c>
      <c r="Q217" s="32" t="s">
        <v>892</v>
      </c>
      <c r="R217" s="32">
        <v>0</v>
      </c>
      <c r="S217" s="32" t="s">
        <v>897</v>
      </c>
      <c r="T217" s="32" t="s">
        <v>898</v>
      </c>
      <c r="U217" s="34" t="s">
        <v>33</v>
      </c>
    </row>
    <row r="218" spans="2:21" ht="148.5" x14ac:dyDescent="0.3">
      <c r="B218" s="6">
        <v>188</v>
      </c>
      <c r="C218" s="19" t="s">
        <v>887</v>
      </c>
      <c r="D218" s="8" t="s">
        <v>119</v>
      </c>
      <c r="E218" s="8" t="s">
        <v>467</v>
      </c>
      <c r="F218" s="12" t="s">
        <v>888</v>
      </c>
      <c r="G218" s="12" t="s">
        <v>899</v>
      </c>
      <c r="H218" s="12" t="s">
        <v>887</v>
      </c>
      <c r="I218" s="12" t="s">
        <v>900</v>
      </c>
      <c r="J218" s="12" t="s">
        <v>43</v>
      </c>
      <c r="K218" s="12" t="s">
        <v>901</v>
      </c>
      <c r="L218" s="12" t="s">
        <v>36</v>
      </c>
      <c r="M218" s="12" t="s">
        <v>45</v>
      </c>
      <c r="N218" s="20">
        <v>250</v>
      </c>
      <c r="O218" s="20">
        <v>290</v>
      </c>
      <c r="P218" s="12" t="s">
        <v>892</v>
      </c>
      <c r="Q218" s="12" t="s">
        <v>721</v>
      </c>
      <c r="R218" s="12">
        <v>0</v>
      </c>
      <c r="S218" s="12" t="s">
        <v>902</v>
      </c>
      <c r="T218" s="12" t="s">
        <v>903</v>
      </c>
      <c r="U218" s="13" t="s">
        <v>41</v>
      </c>
    </row>
    <row r="219" spans="2:21" ht="148.5" x14ac:dyDescent="0.3">
      <c r="B219" s="6">
        <v>189</v>
      </c>
      <c r="C219" s="19" t="s">
        <v>887</v>
      </c>
      <c r="D219" s="8" t="s">
        <v>119</v>
      </c>
      <c r="E219" s="8" t="s">
        <v>467</v>
      </c>
      <c r="F219" s="12" t="s">
        <v>888</v>
      </c>
      <c r="G219" s="12" t="s">
        <v>904</v>
      </c>
      <c r="H219" s="12" t="s">
        <v>887</v>
      </c>
      <c r="I219" s="12" t="s">
        <v>905</v>
      </c>
      <c r="J219" s="12" t="s">
        <v>43</v>
      </c>
      <c r="K219" s="12" t="s">
        <v>906</v>
      </c>
      <c r="L219" s="12" t="s">
        <v>36</v>
      </c>
      <c r="M219" s="12" t="s">
        <v>45</v>
      </c>
      <c r="N219" s="20">
        <v>200</v>
      </c>
      <c r="O219" s="20">
        <v>232</v>
      </c>
      <c r="P219" s="12" t="s">
        <v>892</v>
      </c>
      <c r="Q219" s="12" t="s">
        <v>721</v>
      </c>
      <c r="R219" s="12">
        <v>0</v>
      </c>
      <c r="S219" s="12" t="s">
        <v>907</v>
      </c>
      <c r="T219" s="12" t="s">
        <v>903</v>
      </c>
      <c r="U219" s="13" t="s">
        <v>41</v>
      </c>
    </row>
    <row r="220" spans="2:21" ht="198" x14ac:dyDescent="0.3">
      <c r="B220" s="6">
        <v>190</v>
      </c>
      <c r="C220" s="7" t="s">
        <v>887</v>
      </c>
      <c r="D220" s="8" t="s">
        <v>119</v>
      </c>
      <c r="E220" s="8" t="s">
        <v>467</v>
      </c>
      <c r="F220" s="8" t="s">
        <v>468</v>
      </c>
      <c r="G220" s="8" t="s">
        <v>908</v>
      </c>
      <c r="H220" s="8" t="s">
        <v>887</v>
      </c>
      <c r="I220" s="8" t="s">
        <v>909</v>
      </c>
      <c r="J220" s="8" t="s">
        <v>25</v>
      </c>
      <c r="K220" s="8" t="s">
        <v>910</v>
      </c>
      <c r="L220" s="8" t="s">
        <v>36</v>
      </c>
      <c r="M220" s="8" t="s">
        <v>28</v>
      </c>
      <c r="N220" s="9">
        <v>1150</v>
      </c>
      <c r="O220" s="9">
        <v>1334</v>
      </c>
      <c r="P220" s="8" t="s">
        <v>98</v>
      </c>
      <c r="Q220" s="8" t="s">
        <v>911</v>
      </c>
      <c r="R220" s="8">
        <v>0</v>
      </c>
      <c r="S220" s="8" t="s">
        <v>912</v>
      </c>
      <c r="T220" s="8" t="s">
        <v>912</v>
      </c>
      <c r="U220" s="11" t="s">
        <v>33</v>
      </c>
    </row>
    <row r="221" spans="2:21" s="35" customFormat="1" ht="181.5" x14ac:dyDescent="0.3">
      <c r="B221" s="30">
        <v>191</v>
      </c>
      <c r="C221" s="31" t="s">
        <v>887</v>
      </c>
      <c r="D221" s="32" t="s">
        <v>119</v>
      </c>
      <c r="E221" s="32" t="s">
        <v>467</v>
      </c>
      <c r="F221" s="32" t="s">
        <v>888</v>
      </c>
      <c r="G221" s="32" t="s">
        <v>908</v>
      </c>
      <c r="H221" s="32" t="s">
        <v>887</v>
      </c>
      <c r="I221" s="32" t="s">
        <v>913</v>
      </c>
      <c r="J221" s="32" t="s">
        <v>43</v>
      </c>
      <c r="K221" s="32" t="s">
        <v>914</v>
      </c>
      <c r="L221" s="32" t="s">
        <v>36</v>
      </c>
      <c r="M221" s="32" t="s">
        <v>28</v>
      </c>
      <c r="N221" s="33">
        <v>866</v>
      </c>
      <c r="O221" s="33">
        <v>1004.56</v>
      </c>
      <c r="P221" s="32" t="s">
        <v>362</v>
      </c>
      <c r="Q221" s="32"/>
      <c r="R221" s="32">
        <v>0</v>
      </c>
      <c r="S221" s="32" t="s">
        <v>915</v>
      </c>
      <c r="T221" s="32" t="s">
        <v>916</v>
      </c>
      <c r="U221" s="34" t="s">
        <v>33</v>
      </c>
    </row>
    <row r="222" spans="2:21" ht="165" x14ac:dyDescent="0.3">
      <c r="B222" s="6">
        <v>192</v>
      </c>
      <c r="C222" s="24" t="s">
        <v>887</v>
      </c>
      <c r="D222" s="25" t="s">
        <v>119</v>
      </c>
      <c r="E222" s="25" t="s">
        <v>110</v>
      </c>
      <c r="F222" s="25" t="s">
        <v>642</v>
      </c>
      <c r="G222" s="25" t="s">
        <v>917</v>
      </c>
      <c r="H222" s="25" t="s">
        <v>887</v>
      </c>
      <c r="I222" s="25" t="s">
        <v>918</v>
      </c>
      <c r="J222" s="25" t="s">
        <v>25</v>
      </c>
      <c r="K222" s="25" t="s">
        <v>919</v>
      </c>
      <c r="L222" s="25" t="s">
        <v>36</v>
      </c>
      <c r="M222" s="25" t="s">
        <v>28</v>
      </c>
      <c r="N222" s="26">
        <v>380</v>
      </c>
      <c r="O222" s="26">
        <v>440.8</v>
      </c>
      <c r="P222" s="27" t="s">
        <v>892</v>
      </c>
      <c r="Q222" s="25"/>
      <c r="R222" s="25">
        <v>0</v>
      </c>
      <c r="S222" s="25" t="s">
        <v>920</v>
      </c>
      <c r="T222" s="25" t="s">
        <v>921</v>
      </c>
      <c r="U222" s="28" t="s">
        <v>33</v>
      </c>
    </row>
    <row r="223" spans="2:21" x14ac:dyDescent="0.3">
      <c r="B223" s="7" t="s">
        <v>924</v>
      </c>
      <c r="C223" s="7">
        <f>SUBTOTAL(103,Tabla1[Componente])</f>
        <v>192</v>
      </c>
      <c r="D223" s="7">
        <f>SUBTOTAL(103,Tabla1[Principios])</f>
        <v>192</v>
      </c>
      <c r="E223" s="7">
        <f>SUBTOTAL(103,Tabla1[Políticas])</f>
        <v>192</v>
      </c>
      <c r="F223" s="7">
        <f>SUBTOTAL(103,Tabla1[Objetivos del ordenamiento territorial])</f>
        <v>192</v>
      </c>
      <c r="G223" s="7">
        <f>SUBTOTAL(103,Tabla1[Estrategias])</f>
        <v>192</v>
      </c>
      <c r="H223" s="7">
        <f>SUBTOTAL(103,Tabla1[Programa])</f>
        <v>192</v>
      </c>
      <c r="I223" s="7">
        <f>SUBTOTAL(103,Tabla1[Proyecto])</f>
        <v>192</v>
      </c>
      <c r="J223" s="7">
        <f>SUBTOTAL(103,Tabla1[Priorización])</f>
        <v>192</v>
      </c>
      <c r="K223" s="7">
        <f>SUBTOTAL(103,Tabla1[Descripción])</f>
        <v>192</v>
      </c>
      <c r="L223" s="7">
        <f>SUBTOTAL(103,Tabla1[Zona de ejecución])</f>
        <v>192</v>
      </c>
      <c r="M223" s="7">
        <f>SUBTOTAL(103,Tabla1[Tipo de Proyecto])</f>
        <v>192</v>
      </c>
      <c r="N223" s="29">
        <f>SUBTOTAL(109,Tabla1[Presupuesto (SMMLV)])</f>
        <v>3812218.4386845357</v>
      </c>
      <c r="O223" s="29">
        <f>SUBTOTAL(109,Tabla1[Costo (millones de pesos de 2023)])</f>
        <v>4422172.9888740592</v>
      </c>
      <c r="P223" s="27"/>
      <c r="Q223" s="42"/>
      <c r="R223" s="42"/>
      <c r="S223" s="42"/>
      <c r="T223" s="42"/>
      <c r="U223" s="42">
        <f>SUBTOTAL(103,Tabla1[[Plazo ]])</f>
        <v>192</v>
      </c>
    </row>
  </sheetData>
  <conditionalFormatting sqref="F31:F222">
    <cfRule type="dataBar" priority="4">
      <dataBar>
        <cfvo type="min"/>
        <cfvo type="max"/>
        <color rgb="FFFF555A"/>
      </dataBar>
      <extLst>
        <ext xmlns:x14="http://schemas.microsoft.com/office/spreadsheetml/2009/9/main" uri="{B025F937-C7B1-47D3-B67F-A62EFF666E3E}">
          <x14:id>{F622FB3B-D058-4EF0-81F9-1BCAD887733E}</x14:id>
        </ext>
      </extLst>
    </cfRule>
  </conditionalFormatting>
  <dataValidations count="2">
    <dataValidation type="list" allowBlank="1" showErrorMessage="1" sqref="M153:M219 M31:M148" xr:uid="{3D4A15F1-5A7F-4FA5-8EB3-A2AB6A2B3087}">
      <formula1>"Estudios técnicos,Obras,Mejoramiento,Implementación,Reforestación,Restauración"</formula1>
    </dataValidation>
    <dataValidation type="list" allowBlank="1" showErrorMessage="1" sqref="L153:L219 L31:L150" xr:uid="{1855A4DA-B426-4604-8A91-1455F2DFC170}">
      <formula1>"Rural,Urbano,Municipio"</formula1>
    </dataValidation>
  </dataValidations>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622FB3B-D058-4EF0-81F9-1BCAD887733E}">
            <x14:dataBar minLength="0" maxLength="100" border="1" negativeBarBorderColorSameAsPositive="0">
              <x14:cfvo type="autoMin"/>
              <x14:cfvo type="autoMax"/>
              <x14:borderColor rgb="FFFF555A"/>
              <x14:negativeFillColor rgb="FFFF0000"/>
              <x14:negativeBorderColor rgb="FFFF0000"/>
              <x14:axisColor rgb="FF000000"/>
            </x14:dataBar>
          </x14:cfRule>
          <xm:sqref>F31:F222</xm:sqref>
        </x14:conditionalFormatting>
      </x14:conditionalFormattings>
    </ex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TOTAL 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Sebastian</cp:lastModifiedBy>
  <dcterms:created xsi:type="dcterms:W3CDTF">2023-07-31T20:27:37Z</dcterms:created>
  <dcterms:modified xsi:type="dcterms:W3CDTF">2023-07-31T21:26:58Z</dcterms:modified>
</cp:coreProperties>
</file>