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1BBC744-EAFA-4321-B344-6D96DC76640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NCUENTROS DE DIALOGO" sheetId="1" r:id="rId1"/>
    <sheet name="Instrutivo" sheetId="2" r:id="rId2"/>
    <sheet name="GENERAL" sheetId="3" r:id="rId3"/>
    <sheet name="COMUNICACIONES" sheetId="5" r:id="rId4"/>
    <sheet name="Tableros_Control" sheetId="6" state="hidden" r:id="rId5"/>
    <sheet name="WEB" sheetId="7" r:id="rId6"/>
  </sheets>
  <definedNames>
    <definedName name="_xlnm._FilterDatabase" localSheetId="4" hidden="1">Tableros_Control!$A$1:$Z$34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diipb/2Wz52t+NaVmqcRT32+DVA=="/>
    </ext>
  </extLst>
</workbook>
</file>

<file path=xl/calcChain.xml><?xml version="1.0" encoding="utf-8"?>
<calcChain xmlns="http://schemas.openxmlformats.org/spreadsheetml/2006/main">
  <c r="M34" i="6" l="1"/>
  <c r="N34" i="6" s="1"/>
  <c r="O34" i="6" s="1"/>
  <c r="S34" i="6" s="1"/>
  <c r="L34" i="6"/>
  <c r="T34" i="6" s="1"/>
  <c r="M33" i="6"/>
  <c r="N33" i="6" s="1"/>
  <c r="O33" i="6" s="1"/>
  <c r="S33" i="6" s="1"/>
  <c r="L33" i="6"/>
  <c r="T33" i="6" s="1"/>
  <c r="X33" i="6" s="1"/>
  <c r="M32" i="6"/>
  <c r="N32" i="6" s="1"/>
  <c r="O32" i="6" s="1"/>
  <c r="S32" i="6" s="1"/>
  <c r="L32" i="6"/>
  <c r="T32" i="6" s="1"/>
  <c r="M31" i="6"/>
  <c r="N31" i="6" s="1"/>
  <c r="O31" i="6" s="1"/>
  <c r="S31" i="6" s="1"/>
  <c r="L31" i="6"/>
  <c r="T31" i="6" s="1"/>
  <c r="T30" i="6"/>
  <c r="M30" i="6"/>
  <c r="N30" i="6" s="1"/>
  <c r="O30" i="6" s="1"/>
  <c r="S30" i="6" s="1"/>
  <c r="L30" i="6"/>
  <c r="T29" i="6"/>
  <c r="M29" i="6"/>
  <c r="N29" i="6" s="1"/>
  <c r="O29" i="6" s="1"/>
  <c r="S29" i="6" s="1"/>
  <c r="L29" i="6"/>
  <c r="M28" i="6"/>
  <c r="N28" i="6" s="1"/>
  <c r="O28" i="6" s="1"/>
  <c r="S28" i="6" s="1"/>
  <c r="L28" i="6"/>
  <c r="T28" i="6" s="1"/>
  <c r="X28" i="6" s="1"/>
  <c r="M27" i="6"/>
  <c r="N27" i="6" s="1"/>
  <c r="O27" i="6" s="1"/>
  <c r="S27" i="6" s="1"/>
  <c r="L27" i="6"/>
  <c r="T27" i="6" s="1"/>
  <c r="M26" i="6"/>
  <c r="N26" i="6" s="1"/>
  <c r="O26" i="6" s="1"/>
  <c r="S26" i="6" s="1"/>
  <c r="L26" i="6"/>
  <c r="T26" i="6" s="1"/>
  <c r="M25" i="6"/>
  <c r="N25" i="6" s="1"/>
  <c r="O25" i="6" s="1"/>
  <c r="S25" i="6" s="1"/>
  <c r="L25" i="6"/>
  <c r="T25" i="6" s="1"/>
  <c r="X25" i="6" s="1"/>
  <c r="M24" i="6"/>
  <c r="N24" i="6" s="1"/>
  <c r="O24" i="6" s="1"/>
  <c r="S24" i="6" s="1"/>
  <c r="L24" i="6"/>
  <c r="T24" i="6" s="1"/>
  <c r="T23" i="6"/>
  <c r="M23" i="6"/>
  <c r="N23" i="6" s="1"/>
  <c r="O23" i="6" s="1"/>
  <c r="S23" i="6" s="1"/>
  <c r="L23" i="6"/>
  <c r="M22" i="6"/>
  <c r="N22" i="6" s="1"/>
  <c r="O22" i="6" s="1"/>
  <c r="S22" i="6" s="1"/>
  <c r="L22" i="6"/>
  <c r="T22" i="6" s="1"/>
  <c r="X22" i="6" s="1"/>
  <c r="M21" i="6"/>
  <c r="N21" i="6" s="1"/>
  <c r="O21" i="6" s="1"/>
  <c r="S21" i="6" s="1"/>
  <c r="L21" i="6"/>
  <c r="T21" i="6" s="1"/>
  <c r="M20" i="6"/>
  <c r="N20" i="6" s="1"/>
  <c r="O20" i="6" s="1"/>
  <c r="S20" i="6" s="1"/>
  <c r="L20" i="6"/>
  <c r="T20" i="6" s="1"/>
  <c r="X19" i="6"/>
  <c r="M19" i="6"/>
  <c r="N19" i="6" s="1"/>
  <c r="O19" i="6" s="1"/>
  <c r="S19" i="6" s="1"/>
  <c r="L19" i="6"/>
  <c r="T19" i="6" s="1"/>
  <c r="M18" i="6"/>
  <c r="N18" i="6" s="1"/>
  <c r="O18" i="6" s="1"/>
  <c r="S18" i="6" s="1"/>
  <c r="L18" i="6"/>
  <c r="T18" i="6" s="1"/>
  <c r="M17" i="6"/>
  <c r="N17" i="6" s="1"/>
  <c r="O17" i="6" s="1"/>
  <c r="S17" i="6" s="1"/>
  <c r="L17" i="6"/>
  <c r="T17" i="6" s="1"/>
  <c r="M16" i="6"/>
  <c r="N16" i="6" s="1"/>
  <c r="O16" i="6" s="1"/>
  <c r="S16" i="6" s="1"/>
  <c r="L16" i="6"/>
  <c r="T16" i="6" s="1"/>
  <c r="X16" i="6" s="1"/>
  <c r="M15" i="6"/>
  <c r="N15" i="6" s="1"/>
  <c r="O15" i="6" s="1"/>
  <c r="S15" i="6" s="1"/>
  <c r="L15" i="6"/>
  <c r="T15" i="6" s="1"/>
  <c r="T14" i="6"/>
  <c r="M14" i="6"/>
  <c r="N14" i="6" s="1"/>
  <c r="O14" i="6" s="1"/>
  <c r="L14" i="6"/>
  <c r="N13" i="6"/>
  <c r="O13" i="6" s="1"/>
  <c r="S13" i="6" s="1"/>
  <c r="M13" i="6"/>
  <c r="L13" i="6"/>
  <c r="T13" i="6" s="1"/>
  <c r="M12" i="6"/>
  <c r="N12" i="6" s="1"/>
  <c r="O12" i="6" s="1"/>
  <c r="S12" i="6" s="1"/>
  <c r="L12" i="6"/>
  <c r="T12" i="6" s="1"/>
  <c r="M11" i="6"/>
  <c r="N11" i="6" s="1"/>
  <c r="O11" i="6" s="1"/>
  <c r="S11" i="6" s="1"/>
  <c r="L11" i="6"/>
  <c r="T11" i="6" s="1"/>
  <c r="M10" i="6"/>
  <c r="N10" i="6" s="1"/>
  <c r="O10" i="6" s="1"/>
  <c r="S10" i="6" s="1"/>
  <c r="L10" i="6"/>
  <c r="T10" i="6" s="1"/>
  <c r="X10" i="6" s="1"/>
  <c r="M9" i="6"/>
  <c r="N9" i="6" s="1"/>
  <c r="O9" i="6" s="1"/>
  <c r="S9" i="6" s="1"/>
  <c r="L9" i="6"/>
  <c r="T9" i="6" s="1"/>
  <c r="T8" i="6"/>
  <c r="M8" i="6"/>
  <c r="N8" i="6" s="1"/>
  <c r="O8" i="6" s="1"/>
  <c r="S8" i="6" s="1"/>
  <c r="L8" i="6"/>
  <c r="M7" i="6"/>
  <c r="N7" i="6" s="1"/>
  <c r="O7" i="6" s="1"/>
  <c r="S7" i="6" s="1"/>
  <c r="L7" i="6"/>
  <c r="T7" i="6" s="1"/>
  <c r="X7" i="6" s="1"/>
  <c r="M6" i="6"/>
  <c r="N6" i="6" s="1"/>
  <c r="O6" i="6" s="1"/>
  <c r="S6" i="6" s="1"/>
  <c r="L6" i="6"/>
  <c r="T6" i="6" s="1"/>
  <c r="A6" i="6"/>
  <c r="A7" i="6" s="1"/>
  <c r="M5" i="6"/>
  <c r="N5" i="6" s="1"/>
  <c r="O5" i="6" s="1"/>
  <c r="S5" i="6" s="1"/>
  <c r="L5" i="6"/>
  <c r="T5" i="6" s="1"/>
  <c r="X5" i="6" s="1"/>
  <c r="G5" i="6"/>
  <c r="J5" i="6" s="1"/>
  <c r="K5" i="6" s="1"/>
  <c r="T4" i="6"/>
  <c r="X4" i="6" s="1"/>
  <c r="M4" i="6"/>
  <c r="N4" i="6" s="1"/>
  <c r="O4" i="6" s="1"/>
  <c r="S4" i="6" s="1"/>
  <c r="L4" i="6"/>
  <c r="G4" i="6"/>
  <c r="J4" i="6" s="1"/>
  <c r="K4" i="6" s="1"/>
  <c r="M3" i="6"/>
  <c r="N3" i="6" s="1"/>
  <c r="O3" i="6" s="1"/>
  <c r="S3" i="6" s="1"/>
  <c r="L3" i="6"/>
  <c r="T3" i="6" s="1"/>
  <c r="X3" i="6" s="1"/>
  <c r="G3" i="6"/>
  <c r="J3" i="6" s="1"/>
  <c r="K3" i="6" s="1"/>
  <c r="M2" i="6"/>
  <c r="N2" i="6" s="1"/>
  <c r="O2" i="6" s="1"/>
  <c r="S2" i="6" s="1"/>
  <c r="L2" i="6"/>
  <c r="T2" i="6" s="1"/>
  <c r="X2" i="6" s="1"/>
  <c r="G2" i="6"/>
  <c r="H2" i="6" s="1"/>
  <c r="O14" i="3"/>
  <c r="M14" i="3"/>
  <c r="F14" i="3"/>
  <c r="L14" i="3" s="1"/>
  <c r="E14" i="3"/>
  <c r="F13" i="3"/>
  <c r="U13" i="3" s="1"/>
  <c r="E13" i="3"/>
  <c r="AW13" i="3" s="1"/>
  <c r="AW12" i="3"/>
  <c r="AR12" i="3"/>
  <c r="AM12" i="3"/>
  <c r="AE12" i="3"/>
  <c r="AA12" i="3"/>
  <c r="Z12" i="3"/>
  <c r="U12" i="3"/>
  <c r="T12" i="3"/>
  <c r="S12" i="3"/>
  <c r="P12" i="3"/>
  <c r="O12" i="3"/>
  <c r="M12" i="3"/>
  <c r="J12" i="3"/>
  <c r="I12" i="3"/>
  <c r="H12" i="3"/>
  <c r="F12" i="3"/>
  <c r="E12" i="3"/>
  <c r="AW8" i="3"/>
  <c r="AR8" i="3"/>
  <c r="AN8" i="3"/>
  <c r="AM8" i="3"/>
  <c r="AI8" i="3"/>
  <c r="AE8" i="3"/>
  <c r="Z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W7" i="3"/>
  <c r="AS7" i="3"/>
  <c r="AR7" i="3"/>
  <c r="AM7" i="3"/>
  <c r="AJ7" i="3"/>
  <c r="AI7" i="3"/>
  <c r="AE7" i="3"/>
  <c r="AA7" i="3"/>
  <c r="Z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AX6" i="3"/>
  <c r="AW6" i="3"/>
  <c r="AR6" i="3"/>
  <c r="AM6" i="3"/>
  <c r="AJ6" i="3"/>
  <c r="AI6" i="3"/>
  <c r="AF6" i="3"/>
  <c r="AE6" i="3"/>
  <c r="Z6" i="3"/>
  <c r="U6" i="3"/>
  <c r="T6" i="3"/>
  <c r="S6" i="3"/>
  <c r="R6" i="3"/>
  <c r="Q6" i="3"/>
  <c r="P6" i="3"/>
  <c r="O6" i="3"/>
  <c r="N6" i="3"/>
  <c r="M6" i="3"/>
  <c r="L6" i="3"/>
  <c r="K6" i="3"/>
  <c r="J6" i="3"/>
  <c r="I6" i="3"/>
  <c r="AX2" i="3"/>
  <c r="AY2" i="3" s="1"/>
  <c r="AS2" i="3"/>
  <c r="AS6" i="3" s="1"/>
  <c r="AO2" i="3"/>
  <c r="AO7" i="3" s="1"/>
  <c r="AN2" i="3"/>
  <c r="AN6" i="3" s="1"/>
  <c r="AK2" i="3"/>
  <c r="AK8" i="3" s="1"/>
  <c r="AJ2" i="3"/>
  <c r="AJ8" i="3" s="1"/>
  <c r="AG2" i="3"/>
  <c r="AG6" i="3" s="1"/>
  <c r="AF2" i="3"/>
  <c r="AF13" i="3" s="1"/>
  <c r="AA2" i="3"/>
  <c r="AB2" i="3" s="1"/>
  <c r="V2" i="3"/>
  <c r="V6" i="3" s="1"/>
  <c r="I2" i="3"/>
  <c r="I14" i="3" s="1"/>
  <c r="G2" i="3"/>
  <c r="I2" i="6" l="1"/>
  <c r="R2" i="6" s="1"/>
  <c r="Z1" i="6"/>
  <c r="W5" i="6" s="1"/>
  <c r="H3" i="6"/>
  <c r="I3" i="6"/>
  <c r="R3" i="6" s="1"/>
  <c r="AY6" i="3"/>
  <c r="AY12" i="3"/>
  <c r="AY8" i="3"/>
  <c r="AY7" i="3"/>
  <c r="AZ2" i="3"/>
  <c r="AB6" i="3"/>
  <c r="AB7" i="3"/>
  <c r="AB8" i="3"/>
  <c r="AC2" i="3"/>
  <c r="AG7" i="3"/>
  <c r="W2" i="3"/>
  <c r="AL2" i="3"/>
  <c r="AT2" i="3"/>
  <c r="AK7" i="3"/>
  <c r="AF8" i="3"/>
  <c r="AX8" i="3"/>
  <c r="G12" i="3"/>
  <c r="AK12" i="3"/>
  <c r="L13" i="3"/>
  <c r="R13" i="3"/>
  <c r="AJ13" i="3"/>
  <c r="AO6" i="3"/>
  <c r="G6" i="3"/>
  <c r="AK6" i="3"/>
  <c r="AF7" i="3"/>
  <c r="AX7" i="3"/>
  <c r="AA8" i="3"/>
  <c r="AG8" i="3"/>
  <c r="AS8" i="3"/>
  <c r="AF12" i="3"/>
  <c r="AX12" i="3"/>
  <c r="G13" i="3"/>
  <c r="M13" i="3"/>
  <c r="S13" i="3"/>
  <c r="AE13" i="3"/>
  <c r="AK13" i="3"/>
  <c r="AR13" i="3"/>
  <c r="AS12" i="3"/>
  <c r="H13" i="3"/>
  <c r="N13" i="3"/>
  <c r="T13" i="3"/>
  <c r="Z13" i="3"/>
  <c r="R14" i="3"/>
  <c r="AE14" i="3"/>
  <c r="V12" i="3"/>
  <c r="AB12" i="3"/>
  <c r="AN12" i="3"/>
  <c r="AT12" i="3"/>
  <c r="AZ12" i="3"/>
  <c r="I13" i="3"/>
  <c r="O13" i="3"/>
  <c r="AA13" i="3"/>
  <c r="AG13" i="3"/>
  <c r="AN13" i="3"/>
  <c r="G14" i="3"/>
  <c r="S14" i="3"/>
  <c r="AK14" i="3"/>
  <c r="AG12" i="3"/>
  <c r="AH2" i="3"/>
  <c r="AP2" i="3"/>
  <c r="AA6" i="3"/>
  <c r="V7" i="3"/>
  <c r="AN7" i="3"/>
  <c r="AO8" i="3"/>
  <c r="K12" i="3"/>
  <c r="Q12" i="3"/>
  <c r="W12" i="3"/>
  <c r="AI12" i="3"/>
  <c r="AO12" i="3"/>
  <c r="J13" i="3"/>
  <c r="V13" i="3"/>
  <c r="AB13" i="3"/>
  <c r="AH13" i="3"/>
  <c r="AO13" i="3"/>
  <c r="AM14" i="3"/>
  <c r="L12" i="3"/>
  <c r="R12" i="3"/>
  <c r="AJ12" i="3"/>
  <c r="AY13" i="3"/>
  <c r="AS13" i="3"/>
  <c r="AM13" i="3"/>
  <c r="K13" i="3"/>
  <c r="Q13" i="3"/>
  <c r="W13" i="3"/>
  <c r="AC13" i="3"/>
  <c r="AI13" i="3"/>
  <c r="AX13" i="3"/>
  <c r="H14" i="3"/>
  <c r="N14" i="3"/>
  <c r="T14" i="3"/>
  <c r="Z14" i="3"/>
  <c r="AF14" i="3"/>
  <c r="AN14" i="3"/>
  <c r="AY14" i="3"/>
  <c r="AA14" i="3"/>
  <c r="AG14" i="3"/>
  <c r="AO14" i="3"/>
  <c r="J14" i="3"/>
  <c r="P14" i="3"/>
  <c r="V14" i="3"/>
  <c r="AB14" i="3"/>
  <c r="AW14" i="3"/>
  <c r="AJ14" i="3"/>
  <c r="AX14" i="3"/>
  <c r="AR14" i="3"/>
  <c r="AL14" i="3"/>
  <c r="K14" i="3"/>
  <c r="Q14" i="3"/>
  <c r="W14" i="3"/>
  <c r="AI14" i="3"/>
  <c r="AS14" i="3"/>
  <c r="X9" i="6"/>
  <c r="X18" i="6"/>
  <c r="Q2" i="6"/>
  <c r="G7" i="6"/>
  <c r="A8" i="6"/>
  <c r="X27" i="6"/>
  <c r="X12" i="6"/>
  <c r="X21" i="6"/>
  <c r="X24" i="6"/>
  <c r="X6" i="6"/>
  <c r="X15" i="6"/>
  <c r="J2" i="6"/>
  <c r="K2" i="6" s="1"/>
  <c r="H4" i="6"/>
  <c r="X13" i="6"/>
  <c r="X17" i="6"/>
  <c r="W2" i="6"/>
  <c r="I4" i="6"/>
  <c r="R4" i="6" s="1"/>
  <c r="H5" i="6"/>
  <c r="X20" i="6"/>
  <c r="Q3" i="6"/>
  <c r="W3" i="6"/>
  <c r="I5" i="6"/>
  <c r="R5" i="6" s="1"/>
  <c r="G6" i="6"/>
  <c r="X23" i="6"/>
  <c r="X31" i="6"/>
  <c r="W4" i="6"/>
  <c r="X8" i="6"/>
  <c r="X26" i="6"/>
  <c r="X29" i="6"/>
  <c r="X30" i="6"/>
  <c r="X11" i="6"/>
  <c r="X34" i="6"/>
  <c r="X14" i="6"/>
  <c r="X32" i="6"/>
  <c r="W6" i="6" l="1"/>
  <c r="Q5" i="6"/>
  <c r="G8" i="6"/>
  <c r="A9" i="6"/>
  <c r="E16" i="3"/>
  <c r="F15" i="3"/>
  <c r="E15" i="3"/>
  <c r="F16" i="3"/>
  <c r="AP7" i="3"/>
  <c r="AP8" i="3"/>
  <c r="AQ2" i="3"/>
  <c r="AP6" i="3"/>
  <c r="H7" i="6"/>
  <c r="J7" i="6"/>
  <c r="K7" i="6" s="1"/>
  <c r="W7" i="6"/>
  <c r="I7" i="6"/>
  <c r="R7" i="6" s="1"/>
  <c r="AP14" i="3"/>
  <c r="AH6" i="3"/>
  <c r="AH7" i="3"/>
  <c r="AH8" i="3"/>
  <c r="AC7" i="3"/>
  <c r="AC8" i="3"/>
  <c r="AD2" i="3"/>
  <c r="AC6" i="3"/>
  <c r="AZ6" i="3"/>
  <c r="AZ7" i="3"/>
  <c r="AZ8" i="3"/>
  <c r="AZ13" i="3"/>
  <c r="BA2" i="3"/>
  <c r="V3" i="6"/>
  <c r="U3" i="6"/>
  <c r="AH12" i="3"/>
  <c r="AT14" i="3"/>
  <c r="AT6" i="3"/>
  <c r="AT7" i="3"/>
  <c r="AT8" i="3"/>
  <c r="AT13" i="3"/>
  <c r="AU2" i="3"/>
  <c r="AP12" i="3"/>
  <c r="AC12" i="3"/>
  <c r="AL6" i="3"/>
  <c r="AL13" i="3"/>
  <c r="AL12" i="3"/>
  <c r="AL7" i="3"/>
  <c r="AL8" i="3"/>
  <c r="J6" i="6"/>
  <c r="K6" i="6" s="1"/>
  <c r="I6" i="6"/>
  <c r="R6" i="6" s="1"/>
  <c r="H6" i="6"/>
  <c r="Q4" i="6"/>
  <c r="U2" i="6"/>
  <c r="V2" i="6"/>
  <c r="AC14" i="3"/>
  <c r="AH14" i="3"/>
  <c r="AZ14" i="3"/>
  <c r="AP13" i="3"/>
  <c r="W7" i="3"/>
  <c r="W8" i="3"/>
  <c r="X2" i="3"/>
  <c r="W6" i="3"/>
  <c r="BA16" i="3" l="1"/>
  <c r="AU16" i="3"/>
  <c r="AO16" i="3"/>
  <c r="AI16" i="3"/>
  <c r="AC16" i="3"/>
  <c r="W16" i="3"/>
  <c r="Q16" i="3"/>
  <c r="K16" i="3"/>
  <c r="AZ16" i="3"/>
  <c r="AT16" i="3"/>
  <c r="AN16" i="3"/>
  <c r="AH16" i="3"/>
  <c r="AB16" i="3"/>
  <c r="V16" i="3"/>
  <c r="P16" i="3"/>
  <c r="J16" i="3"/>
  <c r="AP16" i="3"/>
  <c r="AJ16" i="3"/>
  <c r="AD16" i="3"/>
  <c r="X16" i="3"/>
  <c r="R16" i="3"/>
  <c r="L16" i="3"/>
  <c r="AQ16" i="3"/>
  <c r="AE16" i="3"/>
  <c r="S16" i="3"/>
  <c r="G16" i="3"/>
  <c r="AY16" i="3"/>
  <c r="AM16" i="3"/>
  <c r="AA16" i="3"/>
  <c r="O16" i="3"/>
  <c r="AX16" i="3"/>
  <c r="AL16" i="3"/>
  <c r="Z16" i="3"/>
  <c r="N16" i="3"/>
  <c r="AW16" i="3"/>
  <c r="AK16" i="3"/>
  <c r="M16" i="3"/>
  <c r="T16" i="3"/>
  <c r="AS16" i="3"/>
  <c r="I16" i="3"/>
  <c r="AR16" i="3"/>
  <c r="H16" i="3"/>
  <c r="AG16" i="3"/>
  <c r="AF16" i="3"/>
  <c r="Q6" i="6"/>
  <c r="Q7" i="6"/>
  <c r="J8" i="6"/>
  <c r="K8" i="6" s="1"/>
  <c r="I8" i="6"/>
  <c r="R8" i="6" s="1"/>
  <c r="H8" i="6"/>
  <c r="W8" i="6"/>
  <c r="BA7" i="3"/>
  <c r="BA8" i="3"/>
  <c r="BA6" i="3"/>
  <c r="BA13" i="3"/>
  <c r="BA12" i="3"/>
  <c r="BA14" i="3"/>
  <c r="AD7" i="3"/>
  <c r="AD8" i="3"/>
  <c r="AD14" i="3"/>
  <c r="AD13" i="3"/>
  <c r="AD6" i="3"/>
  <c r="AD12" i="3"/>
  <c r="V4" i="6"/>
  <c r="U4" i="6"/>
  <c r="X14" i="3"/>
  <c r="X7" i="3"/>
  <c r="X8" i="3"/>
  <c r="Y2" i="3"/>
  <c r="X13" i="3"/>
  <c r="X6" i="3"/>
  <c r="X12" i="3"/>
  <c r="AQ8" i="3"/>
  <c r="AQ6" i="3"/>
  <c r="AQ13" i="3"/>
  <c r="AQ12" i="3"/>
  <c r="AQ7" i="3"/>
  <c r="AQ14" i="3"/>
  <c r="A10" i="6"/>
  <c r="G9" i="6"/>
  <c r="P3" i="6"/>
  <c r="G7" i="3" s="1"/>
  <c r="Y3" i="6"/>
  <c r="P2" i="6"/>
  <c r="H6" i="3" s="1"/>
  <c r="Y2" i="6"/>
  <c r="AU7" i="3"/>
  <c r="AU8" i="3"/>
  <c r="AV2" i="3"/>
  <c r="AU6" i="3"/>
  <c r="AU14" i="3"/>
  <c r="AU13" i="3"/>
  <c r="AU12" i="3"/>
  <c r="AV15" i="3"/>
  <c r="AP15" i="3"/>
  <c r="AJ15" i="3"/>
  <c r="AD15" i="3"/>
  <c r="X15" i="3"/>
  <c r="R15" i="3"/>
  <c r="L15" i="3"/>
  <c r="BA15" i="3"/>
  <c r="AU15" i="3"/>
  <c r="AO15" i="3"/>
  <c r="AI15" i="3"/>
  <c r="AC15" i="3"/>
  <c r="W15" i="3"/>
  <c r="Q15" i="3"/>
  <c r="K15" i="3"/>
  <c r="AW15" i="3"/>
  <c r="AQ15" i="3"/>
  <c r="AK15" i="3"/>
  <c r="AE15" i="3"/>
  <c r="Y15" i="3"/>
  <c r="S15" i="3"/>
  <c r="M15" i="3"/>
  <c r="G15" i="3"/>
  <c r="AR15" i="3"/>
  <c r="AF15" i="3"/>
  <c r="T15" i="3"/>
  <c r="H15" i="3"/>
  <c r="AZ15" i="3"/>
  <c r="AN15" i="3"/>
  <c r="AB15" i="3"/>
  <c r="P15" i="3"/>
  <c r="AY15" i="3"/>
  <c r="AM15" i="3"/>
  <c r="AA15" i="3"/>
  <c r="O15" i="3"/>
  <c r="AX15" i="3"/>
  <c r="AL15" i="3"/>
  <c r="Z15" i="3"/>
  <c r="N15" i="3"/>
  <c r="AG15" i="3"/>
  <c r="V15" i="3"/>
  <c r="AT15" i="3"/>
  <c r="J15" i="3"/>
  <c r="AS15" i="3"/>
  <c r="I15" i="3"/>
  <c r="AH15" i="3"/>
  <c r="V5" i="6"/>
  <c r="U5" i="6"/>
  <c r="U6" i="6" l="1"/>
  <c r="V6" i="6"/>
  <c r="AV7" i="3"/>
  <c r="AV8" i="3"/>
  <c r="AV6" i="3"/>
  <c r="AV14" i="3"/>
  <c r="AV12" i="3"/>
  <c r="AV13" i="3"/>
  <c r="I9" i="6"/>
  <c r="R9" i="6" s="1"/>
  <c r="J9" i="6"/>
  <c r="K9" i="6" s="1"/>
  <c r="H9" i="6"/>
  <c r="W9" i="6"/>
  <c r="Y8" i="3"/>
  <c r="Y13" i="3"/>
  <c r="Y6" i="3"/>
  <c r="Y14" i="3"/>
  <c r="Y12" i="3"/>
  <c r="Y7" i="3"/>
  <c r="AV16" i="3"/>
  <c r="Y5" i="6"/>
  <c r="P5" i="6" s="1"/>
  <c r="N12" i="3" s="1"/>
  <c r="V7" i="6"/>
  <c r="U7" i="6"/>
  <c r="Y16" i="3"/>
  <c r="G10" i="6"/>
  <c r="A11" i="6"/>
  <c r="E18" i="3" s="1"/>
  <c r="F17" i="3"/>
  <c r="F18" i="3"/>
  <c r="Y4" i="6"/>
  <c r="P4" i="6" s="1"/>
  <c r="G8" i="3" s="1"/>
  <c r="Q8" i="6"/>
  <c r="E17" i="3"/>
  <c r="AY18" i="3" l="1"/>
  <c r="AS18" i="3"/>
  <c r="AM18" i="3"/>
  <c r="AG18" i="3"/>
  <c r="U18" i="3"/>
  <c r="O18" i="3"/>
  <c r="I18" i="3"/>
  <c r="AX18" i="3"/>
  <c r="AR18" i="3"/>
  <c r="AL18" i="3"/>
  <c r="AF18" i="3"/>
  <c r="Z18" i="3"/>
  <c r="T18" i="3"/>
  <c r="N18" i="3"/>
  <c r="H18" i="3"/>
  <c r="AZ18" i="3"/>
  <c r="AT18" i="3"/>
  <c r="AN18" i="3"/>
  <c r="AH18" i="3"/>
  <c r="AB18" i="3"/>
  <c r="V18" i="3"/>
  <c r="P18" i="3"/>
  <c r="J18" i="3"/>
  <c r="BA18" i="3"/>
  <c r="AO18" i="3"/>
  <c r="AC18" i="3"/>
  <c r="Q18" i="3"/>
  <c r="AW18" i="3"/>
  <c r="AK18" i="3"/>
  <c r="Y18" i="3"/>
  <c r="M18" i="3"/>
  <c r="AV18" i="3"/>
  <c r="AJ18" i="3"/>
  <c r="X18" i="3"/>
  <c r="L18" i="3"/>
  <c r="AU18" i="3"/>
  <c r="AI18" i="3"/>
  <c r="W18" i="3"/>
  <c r="K18" i="3"/>
  <c r="AQ18" i="3"/>
  <c r="AE18" i="3"/>
  <c r="S18" i="3"/>
  <c r="G18" i="3"/>
  <c r="AP18" i="3"/>
  <c r="AD18" i="3"/>
  <c r="R18" i="3"/>
  <c r="H10" i="6"/>
  <c r="J10" i="6"/>
  <c r="K10" i="6" s="1"/>
  <c r="I10" i="6"/>
  <c r="R10" i="6" s="1"/>
  <c r="W10" i="6"/>
  <c r="AZ17" i="3"/>
  <c r="AT17" i="3"/>
  <c r="AN17" i="3"/>
  <c r="AH17" i="3"/>
  <c r="AB17" i="3"/>
  <c r="V17" i="3"/>
  <c r="P17" i="3"/>
  <c r="J17" i="3"/>
  <c r="AY17" i="3"/>
  <c r="AS17" i="3"/>
  <c r="AM17" i="3"/>
  <c r="AG17" i="3"/>
  <c r="AA17" i="3"/>
  <c r="U17" i="3"/>
  <c r="O17" i="3"/>
  <c r="I17" i="3"/>
  <c r="BA17" i="3"/>
  <c r="AU17" i="3"/>
  <c r="AO17" i="3"/>
  <c r="AI17" i="3"/>
  <c r="AC17" i="3"/>
  <c r="W17" i="3"/>
  <c r="Q17" i="3"/>
  <c r="K17" i="3"/>
  <c r="AP17" i="3"/>
  <c r="AD17" i="3"/>
  <c r="R17" i="3"/>
  <c r="AX17" i="3"/>
  <c r="AL17" i="3"/>
  <c r="Z17" i="3"/>
  <c r="N17" i="3"/>
  <c r="AW17" i="3"/>
  <c r="AK17" i="3"/>
  <c r="M17" i="3"/>
  <c r="AV17" i="3"/>
  <c r="AJ17" i="3"/>
  <c r="X17" i="3"/>
  <c r="L17" i="3"/>
  <c r="AR17" i="3"/>
  <c r="AF17" i="3"/>
  <c r="G17" i="3"/>
  <c r="AQ17" i="3"/>
  <c r="AE17" i="3"/>
  <c r="T17" i="3"/>
  <c r="S17" i="3"/>
  <c r="H17" i="3"/>
  <c r="V8" i="6"/>
  <c r="U8" i="6"/>
  <c r="P6" i="6"/>
  <c r="P13" i="3" s="1"/>
  <c r="Y6" i="6"/>
  <c r="A12" i="6"/>
  <c r="G11" i="6"/>
  <c r="Y7" i="6"/>
  <c r="P7" i="6" s="1"/>
  <c r="U14" i="3" s="1"/>
  <c r="Q9" i="6"/>
  <c r="J11" i="6" l="1"/>
  <c r="K11" i="6" s="1"/>
  <c r="I11" i="6"/>
  <c r="R11" i="6" s="1"/>
  <c r="H11" i="6"/>
  <c r="W11" i="6"/>
  <c r="E19" i="3"/>
  <c r="F19" i="3"/>
  <c r="A13" i="6"/>
  <c r="G12" i="6"/>
  <c r="U9" i="6"/>
  <c r="V9" i="6"/>
  <c r="Y8" i="6"/>
  <c r="P8" i="6" s="1"/>
  <c r="U15" i="3" s="1"/>
  <c r="Q10" i="6"/>
  <c r="AX19" i="3" l="1"/>
  <c r="AR19" i="3"/>
  <c r="AL19" i="3"/>
  <c r="AF19" i="3"/>
  <c r="Z19" i="3"/>
  <c r="T19" i="3"/>
  <c r="N19" i="3"/>
  <c r="H19" i="3"/>
  <c r="AW19" i="3"/>
  <c r="AQ19" i="3"/>
  <c r="AK19" i="3"/>
  <c r="AE19" i="3"/>
  <c r="Y19" i="3"/>
  <c r="S19" i="3"/>
  <c r="M19" i="3"/>
  <c r="G19" i="3"/>
  <c r="AY19" i="3"/>
  <c r="AS19" i="3"/>
  <c r="AM19" i="3"/>
  <c r="AG19" i="3"/>
  <c r="AA19" i="3"/>
  <c r="U19" i="3"/>
  <c r="O19" i="3"/>
  <c r="I19" i="3"/>
  <c r="AZ19" i="3"/>
  <c r="AN19" i="3"/>
  <c r="P19" i="3"/>
  <c r="AV19" i="3"/>
  <c r="AJ19" i="3"/>
  <c r="X19" i="3"/>
  <c r="L19" i="3"/>
  <c r="AU19" i="3"/>
  <c r="AI19" i="3"/>
  <c r="W19" i="3"/>
  <c r="K19" i="3"/>
  <c r="AT19" i="3"/>
  <c r="AH19" i="3"/>
  <c r="V19" i="3"/>
  <c r="J19" i="3"/>
  <c r="AP19" i="3"/>
  <c r="AD19" i="3"/>
  <c r="R19" i="3"/>
  <c r="AC19" i="3"/>
  <c r="Q19" i="3"/>
  <c r="BA19" i="3"/>
  <c r="AO19" i="3"/>
  <c r="Y9" i="6"/>
  <c r="P9" i="6" s="1"/>
  <c r="U16" i="3" s="1"/>
  <c r="I12" i="6"/>
  <c r="R12" i="6" s="1"/>
  <c r="J12" i="6"/>
  <c r="K12" i="6" s="1"/>
  <c r="H12" i="6"/>
  <c r="W12" i="6"/>
  <c r="G13" i="6"/>
  <c r="A14" i="6"/>
  <c r="E23" i="3"/>
  <c r="F24" i="3"/>
  <c r="Q11" i="6"/>
  <c r="V10" i="6"/>
  <c r="U10" i="6"/>
  <c r="H13" i="6" l="1"/>
  <c r="I13" i="6"/>
  <c r="R13" i="6" s="1"/>
  <c r="J13" i="6"/>
  <c r="K13" i="6" s="1"/>
  <c r="W13" i="6"/>
  <c r="Y10" i="6"/>
  <c r="P10" i="6" s="1"/>
  <c r="Y17" i="3" s="1"/>
  <c r="U11" i="6"/>
  <c r="V11" i="6"/>
  <c r="Q12" i="6"/>
  <c r="A15" i="6"/>
  <c r="G14" i="6"/>
  <c r="J14" i="6" l="1"/>
  <c r="K14" i="6" s="1"/>
  <c r="S14" i="6" s="1"/>
  <c r="I14" i="6"/>
  <c r="R14" i="6" s="1"/>
  <c r="H14" i="6"/>
  <c r="W14" i="6"/>
  <c r="U12" i="6"/>
  <c r="V12" i="6"/>
  <c r="A16" i="6"/>
  <c r="G15" i="6"/>
  <c r="F26" i="3"/>
  <c r="Y11" i="6"/>
  <c r="P11" i="6" s="1"/>
  <c r="AA18" i="3" s="1"/>
  <c r="Q13" i="6"/>
  <c r="Y12" i="6" l="1"/>
  <c r="P12" i="6" s="1"/>
  <c r="AB19" i="3" s="1"/>
  <c r="Q14" i="6"/>
  <c r="I15" i="6"/>
  <c r="R15" i="6" s="1"/>
  <c r="J15" i="6"/>
  <c r="K15" i="6" s="1"/>
  <c r="H15" i="6"/>
  <c r="W15" i="6"/>
  <c r="V13" i="6"/>
  <c r="U13" i="6"/>
  <c r="G16" i="6"/>
  <c r="A17" i="6"/>
  <c r="H16" i="6" l="1"/>
  <c r="J16" i="6"/>
  <c r="K16" i="6" s="1"/>
  <c r="I16" i="6"/>
  <c r="R16" i="6" s="1"/>
  <c r="W16" i="6"/>
  <c r="V14" i="6"/>
  <c r="U14" i="6"/>
  <c r="A18" i="6"/>
  <c r="G17" i="6"/>
  <c r="Y13" i="6"/>
  <c r="P13" i="6" s="1"/>
  <c r="Q15" i="6"/>
  <c r="P14" i="6" l="1"/>
  <c r="Y14" i="6"/>
  <c r="U15" i="6"/>
  <c r="V15" i="6"/>
  <c r="J17" i="6"/>
  <c r="K17" i="6" s="1"/>
  <c r="I17" i="6"/>
  <c r="R17" i="6" s="1"/>
  <c r="H17" i="6"/>
  <c r="W17" i="6"/>
  <c r="G18" i="6"/>
  <c r="A19" i="6"/>
  <c r="Q16" i="6"/>
  <c r="V16" i="6" l="1"/>
  <c r="U16" i="6"/>
  <c r="G19" i="6"/>
  <c r="A20" i="6"/>
  <c r="Y15" i="6"/>
  <c r="P15" i="6" s="1"/>
  <c r="I18" i="6"/>
  <c r="R18" i="6" s="1"/>
  <c r="J18" i="6"/>
  <c r="K18" i="6" s="1"/>
  <c r="H18" i="6"/>
  <c r="W18" i="6"/>
  <c r="Q17" i="6"/>
  <c r="H19" i="6" l="1"/>
  <c r="J19" i="6"/>
  <c r="K19" i="6" s="1"/>
  <c r="W19" i="6"/>
  <c r="I19" i="6"/>
  <c r="R19" i="6" s="1"/>
  <c r="V17" i="6"/>
  <c r="U17" i="6"/>
  <c r="P16" i="6"/>
  <c r="Y16" i="6"/>
  <c r="A21" i="6"/>
  <c r="G20" i="6"/>
  <c r="Q18" i="6"/>
  <c r="P17" i="6" l="1"/>
  <c r="Y17" i="6"/>
  <c r="U18" i="6"/>
  <c r="V18" i="6"/>
  <c r="I20" i="6"/>
  <c r="R20" i="6" s="1"/>
  <c r="H20" i="6"/>
  <c r="J20" i="6"/>
  <c r="K20" i="6" s="1"/>
  <c r="W20" i="6"/>
  <c r="A22" i="6"/>
  <c r="G21" i="6"/>
  <c r="Q19" i="6"/>
  <c r="U19" i="6" l="1"/>
  <c r="V19" i="6"/>
  <c r="Y18" i="6"/>
  <c r="P18" i="6" s="1"/>
  <c r="I21" i="6"/>
  <c r="R21" i="6" s="1"/>
  <c r="J21" i="6"/>
  <c r="K21" i="6" s="1"/>
  <c r="H21" i="6"/>
  <c r="W21" i="6"/>
  <c r="G22" i="6"/>
  <c r="A23" i="6"/>
  <c r="Q20" i="6"/>
  <c r="G23" i="6" l="1"/>
  <c r="A24" i="6"/>
  <c r="V20" i="6"/>
  <c r="U20" i="6"/>
  <c r="H22" i="6"/>
  <c r="J22" i="6"/>
  <c r="K22" i="6" s="1"/>
  <c r="W22" i="6"/>
  <c r="I22" i="6"/>
  <c r="R22" i="6" s="1"/>
  <c r="Q21" i="6"/>
  <c r="P19" i="6"/>
  <c r="Y19" i="6"/>
  <c r="P20" i="6" l="1"/>
  <c r="Y20" i="6"/>
  <c r="U21" i="6"/>
  <c r="V21" i="6"/>
  <c r="Q22" i="6"/>
  <c r="A25" i="6"/>
  <c r="G24" i="6"/>
  <c r="H23" i="6"/>
  <c r="J23" i="6"/>
  <c r="K23" i="6" s="1"/>
  <c r="I23" i="6"/>
  <c r="R23" i="6" s="1"/>
  <c r="W23" i="6"/>
  <c r="P21" i="6" l="1"/>
  <c r="Y21" i="6"/>
  <c r="Q23" i="6"/>
  <c r="V22" i="6"/>
  <c r="U22" i="6"/>
  <c r="I24" i="6"/>
  <c r="R24" i="6" s="1"/>
  <c r="J24" i="6"/>
  <c r="K24" i="6" s="1"/>
  <c r="H24" i="6"/>
  <c r="W24" i="6"/>
  <c r="G25" i="6"/>
  <c r="A26" i="6"/>
  <c r="H25" i="6" l="1"/>
  <c r="J25" i="6"/>
  <c r="K25" i="6" s="1"/>
  <c r="W25" i="6"/>
  <c r="I25" i="6"/>
  <c r="R25" i="6" s="1"/>
  <c r="Q24" i="6"/>
  <c r="V23" i="6"/>
  <c r="U23" i="6"/>
  <c r="G26" i="6"/>
  <c r="A27" i="6"/>
  <c r="Y22" i="6"/>
  <c r="P22" i="6" s="1"/>
  <c r="U24" i="6" l="1"/>
  <c r="V24" i="6"/>
  <c r="A28" i="6"/>
  <c r="G27" i="6"/>
  <c r="J26" i="6"/>
  <c r="K26" i="6" s="1"/>
  <c r="I26" i="6"/>
  <c r="R26" i="6" s="1"/>
  <c r="H26" i="6"/>
  <c r="W26" i="6"/>
  <c r="P23" i="6"/>
  <c r="Y23" i="6"/>
  <c r="Q25" i="6"/>
  <c r="G28" i="6" l="1"/>
  <c r="A29" i="6"/>
  <c r="I27" i="6"/>
  <c r="R27" i="6" s="1"/>
  <c r="J27" i="6"/>
  <c r="K27" i="6" s="1"/>
  <c r="H27" i="6"/>
  <c r="W27" i="6"/>
  <c r="V25" i="6"/>
  <c r="U25" i="6"/>
  <c r="Q26" i="6"/>
  <c r="P24" i="6"/>
  <c r="Y24" i="6"/>
  <c r="Q27" i="6" l="1"/>
  <c r="V26" i="6"/>
  <c r="U26" i="6"/>
  <c r="P25" i="6"/>
  <c r="Y25" i="6"/>
  <c r="A30" i="6"/>
  <c r="G29" i="6"/>
  <c r="H28" i="6"/>
  <c r="J28" i="6"/>
  <c r="K28" i="6" s="1"/>
  <c r="I28" i="6"/>
  <c r="R28" i="6" s="1"/>
  <c r="W28" i="6"/>
  <c r="P26" i="6" l="1"/>
  <c r="Y26" i="6"/>
  <c r="Q28" i="6"/>
  <c r="U27" i="6"/>
  <c r="V27" i="6"/>
  <c r="J29" i="6"/>
  <c r="K29" i="6" s="1"/>
  <c r="I29" i="6"/>
  <c r="R29" i="6" s="1"/>
  <c r="H29" i="6"/>
  <c r="W29" i="6"/>
  <c r="A31" i="6"/>
  <c r="G30" i="6"/>
  <c r="V28" i="6" l="1"/>
  <c r="U28" i="6"/>
  <c r="Y27" i="6"/>
  <c r="P27" i="6" s="1"/>
  <c r="Q29" i="6"/>
  <c r="I30" i="6"/>
  <c r="R30" i="6" s="1"/>
  <c r="J30" i="6"/>
  <c r="K30" i="6" s="1"/>
  <c r="H30" i="6"/>
  <c r="W30" i="6"/>
  <c r="G31" i="6"/>
  <c r="A32" i="6"/>
  <c r="A33" i="6" l="1"/>
  <c r="G32" i="6"/>
  <c r="V29" i="6"/>
  <c r="U29" i="6"/>
  <c r="I31" i="6"/>
  <c r="R31" i="6" s="1"/>
  <c r="H31" i="6"/>
  <c r="J31" i="6"/>
  <c r="K31" i="6" s="1"/>
  <c r="W31" i="6"/>
  <c r="P28" i="6"/>
  <c r="Y28" i="6"/>
  <c r="Q30" i="6"/>
  <c r="I32" i="6" l="1"/>
  <c r="R32" i="6" s="1"/>
  <c r="J32" i="6"/>
  <c r="K32" i="6" s="1"/>
  <c r="H32" i="6"/>
  <c r="W32" i="6"/>
  <c r="Q31" i="6"/>
  <c r="U30" i="6"/>
  <c r="V30" i="6"/>
  <c r="P29" i="6"/>
  <c r="Y29" i="6"/>
  <c r="A34" i="6"/>
  <c r="G34" i="6" s="1"/>
  <c r="G33" i="6"/>
  <c r="U31" i="6" l="1"/>
  <c r="V31" i="6"/>
  <c r="Q32" i="6"/>
  <c r="J34" i="6"/>
  <c r="K34" i="6" s="1"/>
  <c r="I34" i="6"/>
  <c r="R34" i="6" s="1"/>
  <c r="H34" i="6"/>
  <c r="W34" i="6"/>
  <c r="I33" i="6"/>
  <c r="R33" i="6" s="1"/>
  <c r="J33" i="6"/>
  <c r="K33" i="6" s="1"/>
  <c r="H33" i="6"/>
  <c r="W33" i="6"/>
  <c r="Y30" i="6"/>
  <c r="P30" i="6" s="1"/>
  <c r="Q33" i="6" l="1"/>
  <c r="U32" i="6"/>
  <c r="V32" i="6"/>
  <c r="Q34" i="6"/>
  <c r="P31" i="6"/>
  <c r="Y31" i="6"/>
  <c r="P32" i="6" l="1"/>
  <c r="Y32" i="6"/>
  <c r="U33" i="6"/>
  <c r="V33" i="6"/>
  <c r="V34" i="6"/>
  <c r="U34" i="6"/>
  <c r="P34" i="6" l="1"/>
  <c r="Y34" i="6"/>
  <c r="P33" i="6"/>
  <c r="Y33" i="6"/>
  <c r="F34" i="3" l="1"/>
  <c r="F44" i="3"/>
  <c r="F23" i="3"/>
  <c r="F39" i="3"/>
  <c r="F37" i="3"/>
  <c r="E41" i="3"/>
  <c r="F45" i="3"/>
  <c r="E38" i="3"/>
  <c r="E37" i="3"/>
  <c r="E24" i="3"/>
  <c r="E34" i="3"/>
  <c r="E25" i="3"/>
  <c r="E50" i="3"/>
  <c r="F50" i="3"/>
  <c r="E33" i="3"/>
  <c r="F40" i="3"/>
  <c r="F42" i="3"/>
  <c r="E35" i="3"/>
  <c r="E36" i="3"/>
  <c r="F27" i="3"/>
  <c r="F28" i="3"/>
  <c r="E27" i="3"/>
  <c r="F35" i="3"/>
  <c r="E40" i="3"/>
  <c r="F38" i="3"/>
  <c r="F36" i="3"/>
  <c r="F41" i="3"/>
  <c r="F43" i="3"/>
  <c r="E49" i="3"/>
  <c r="E39" i="3"/>
  <c r="F49" i="3"/>
  <c r="E45" i="3"/>
  <c r="F25" i="3"/>
  <c r="E28" i="3"/>
  <c r="F33" i="3"/>
  <c r="F29" i="3"/>
  <c r="E29" i="3"/>
  <c r="E26" i="3"/>
  <c r="E44" i="3"/>
  <c r="E42" i="3"/>
  <c r="E43" i="3"/>
  <c r="AV39" i="3" l="1"/>
  <c r="AP39" i="3"/>
  <c r="AJ39" i="3"/>
  <c r="AD39" i="3"/>
  <c r="X39" i="3"/>
  <c r="R39" i="3"/>
  <c r="L39" i="3"/>
  <c r="BA39" i="3"/>
  <c r="AU39" i="3"/>
  <c r="AO39" i="3"/>
  <c r="AI39" i="3"/>
  <c r="AC39" i="3"/>
  <c r="W39" i="3"/>
  <c r="Q39" i="3"/>
  <c r="K39" i="3"/>
  <c r="AW39" i="3"/>
  <c r="AQ39" i="3"/>
  <c r="AK39" i="3"/>
  <c r="AE39" i="3"/>
  <c r="Y39" i="3"/>
  <c r="S39" i="3"/>
  <c r="M39" i="3"/>
  <c r="G39" i="3"/>
  <c r="AY39" i="3"/>
  <c r="AM39" i="3"/>
  <c r="AA39" i="3"/>
  <c r="O39" i="3"/>
  <c r="AX39" i="3"/>
  <c r="AL39" i="3"/>
  <c r="Z39" i="3"/>
  <c r="N39" i="3"/>
  <c r="AZ39" i="3"/>
  <c r="AN39" i="3"/>
  <c r="AB39" i="3"/>
  <c r="P39" i="3"/>
  <c r="AF39" i="3"/>
  <c r="H39" i="3"/>
  <c r="AT39" i="3"/>
  <c r="V39" i="3"/>
  <c r="AS39" i="3"/>
  <c r="U39" i="3"/>
  <c r="AR39" i="3"/>
  <c r="T39" i="3"/>
  <c r="AH39" i="3"/>
  <c r="J39" i="3"/>
  <c r="AG39" i="3"/>
  <c r="I39" i="3"/>
  <c r="BA40" i="3"/>
  <c r="AU40" i="3"/>
  <c r="AO40" i="3"/>
  <c r="AI40" i="3"/>
  <c r="AC40" i="3"/>
  <c r="W40" i="3"/>
  <c r="Q40" i="3"/>
  <c r="K40" i="3"/>
  <c r="AZ40" i="3"/>
  <c r="AT40" i="3"/>
  <c r="AN40" i="3"/>
  <c r="AH40" i="3"/>
  <c r="AB40" i="3"/>
  <c r="V40" i="3"/>
  <c r="P40" i="3"/>
  <c r="J40" i="3"/>
  <c r="AV40" i="3"/>
  <c r="AP40" i="3"/>
  <c r="AJ40" i="3"/>
  <c r="AD40" i="3"/>
  <c r="X40" i="3"/>
  <c r="R40" i="3"/>
  <c r="L40" i="3"/>
  <c r="AX40" i="3"/>
  <c r="AL40" i="3"/>
  <c r="Z40" i="3"/>
  <c r="N40" i="3"/>
  <c r="AW40" i="3"/>
  <c r="AK40" i="3"/>
  <c r="Y40" i="3"/>
  <c r="M40" i="3"/>
  <c r="AY40" i="3"/>
  <c r="AM40" i="3"/>
  <c r="AA40" i="3"/>
  <c r="O40" i="3"/>
  <c r="AE40" i="3"/>
  <c r="G40" i="3"/>
  <c r="AS40" i="3"/>
  <c r="U40" i="3"/>
  <c r="AR40" i="3"/>
  <c r="T40" i="3"/>
  <c r="AQ40" i="3"/>
  <c r="S40" i="3"/>
  <c r="AG40" i="3"/>
  <c r="I40" i="3"/>
  <c r="AF40" i="3"/>
  <c r="H40" i="3"/>
  <c r="AZ35" i="3"/>
  <c r="AT35" i="3"/>
  <c r="AN35" i="3"/>
  <c r="AH35" i="3"/>
  <c r="AB35" i="3"/>
  <c r="V35" i="3"/>
  <c r="P35" i="3"/>
  <c r="J35" i="3"/>
  <c r="AY35" i="3"/>
  <c r="AS35" i="3"/>
  <c r="AM35" i="3"/>
  <c r="AG35" i="3"/>
  <c r="AA35" i="3"/>
  <c r="U35" i="3"/>
  <c r="O35" i="3"/>
  <c r="I35" i="3"/>
  <c r="BA35" i="3"/>
  <c r="AU35" i="3"/>
  <c r="AO35" i="3"/>
  <c r="AI35" i="3"/>
  <c r="AC35" i="3"/>
  <c r="W35" i="3"/>
  <c r="Q35" i="3"/>
  <c r="K35" i="3"/>
  <c r="AP35" i="3"/>
  <c r="AD35" i="3"/>
  <c r="R35" i="3"/>
  <c r="AX35" i="3"/>
  <c r="AL35" i="3"/>
  <c r="Z35" i="3"/>
  <c r="N35" i="3"/>
  <c r="AW35" i="3"/>
  <c r="AK35" i="3"/>
  <c r="Y35" i="3"/>
  <c r="M35" i="3"/>
  <c r="AV35" i="3"/>
  <c r="AJ35" i="3"/>
  <c r="X35" i="3"/>
  <c r="L35" i="3"/>
  <c r="AR35" i="3"/>
  <c r="AF35" i="3"/>
  <c r="T35" i="3"/>
  <c r="H35" i="3"/>
  <c r="AQ35" i="3"/>
  <c r="AE35" i="3"/>
  <c r="S35" i="3"/>
  <c r="G35" i="3"/>
  <c r="BA25" i="3"/>
  <c r="AU25" i="3"/>
  <c r="AO25" i="3"/>
  <c r="AI25" i="3"/>
  <c r="AC25" i="3"/>
  <c r="W25" i="3"/>
  <c r="Q25" i="3"/>
  <c r="K25" i="3"/>
  <c r="AZ25" i="3"/>
  <c r="AT25" i="3"/>
  <c r="AN25" i="3"/>
  <c r="AH25" i="3"/>
  <c r="AB25" i="3"/>
  <c r="V25" i="3"/>
  <c r="P25" i="3"/>
  <c r="J25" i="3"/>
  <c r="AV25" i="3"/>
  <c r="AP25" i="3"/>
  <c r="AJ25" i="3"/>
  <c r="AD25" i="3"/>
  <c r="X25" i="3"/>
  <c r="R25" i="3"/>
  <c r="L25" i="3"/>
  <c r="AW25" i="3"/>
  <c r="AK25" i="3"/>
  <c r="Y25" i="3"/>
  <c r="M25" i="3"/>
  <c r="AS25" i="3"/>
  <c r="AG25" i="3"/>
  <c r="U25" i="3"/>
  <c r="I25" i="3"/>
  <c r="AR25" i="3"/>
  <c r="AF25" i="3"/>
  <c r="T25" i="3"/>
  <c r="H25" i="3"/>
  <c r="AQ25" i="3"/>
  <c r="AE25" i="3"/>
  <c r="S25" i="3"/>
  <c r="G25" i="3"/>
  <c r="AY25" i="3"/>
  <c r="AM25" i="3"/>
  <c r="AA25" i="3"/>
  <c r="O25" i="3"/>
  <c r="Z25" i="3"/>
  <c r="N25" i="3"/>
  <c r="AX25" i="3"/>
  <c r="AL25" i="3"/>
  <c r="AZ41" i="3"/>
  <c r="AT41" i="3"/>
  <c r="AN41" i="3"/>
  <c r="AH41" i="3"/>
  <c r="AB41" i="3"/>
  <c r="V41" i="3"/>
  <c r="P41" i="3"/>
  <c r="J41" i="3"/>
  <c r="AY41" i="3"/>
  <c r="AS41" i="3"/>
  <c r="AM41" i="3"/>
  <c r="AG41" i="3"/>
  <c r="AA41" i="3"/>
  <c r="U41" i="3"/>
  <c r="O41" i="3"/>
  <c r="I41" i="3"/>
  <c r="BA41" i="3"/>
  <c r="AU41" i="3"/>
  <c r="AO41" i="3"/>
  <c r="AI41" i="3"/>
  <c r="AC41" i="3"/>
  <c r="W41" i="3"/>
  <c r="Q41" i="3"/>
  <c r="K41" i="3"/>
  <c r="AW41" i="3"/>
  <c r="AK41" i="3"/>
  <c r="Y41" i="3"/>
  <c r="M41" i="3"/>
  <c r="AV41" i="3"/>
  <c r="AJ41" i="3"/>
  <c r="X41" i="3"/>
  <c r="L41" i="3"/>
  <c r="AX41" i="3"/>
  <c r="AL41" i="3"/>
  <c r="Z41" i="3"/>
  <c r="N41" i="3"/>
  <c r="AD41" i="3"/>
  <c r="AR41" i="3"/>
  <c r="T41" i="3"/>
  <c r="AQ41" i="3"/>
  <c r="S41" i="3"/>
  <c r="AP41" i="3"/>
  <c r="R41" i="3"/>
  <c r="AF41" i="3"/>
  <c r="H41" i="3"/>
  <c r="G41" i="3"/>
  <c r="AE41" i="3"/>
  <c r="AX43" i="3"/>
  <c r="AR43" i="3"/>
  <c r="AL43" i="3"/>
  <c r="AF43" i="3"/>
  <c r="Z43" i="3"/>
  <c r="T43" i="3"/>
  <c r="N43" i="3"/>
  <c r="H43" i="3"/>
  <c r="AW43" i="3"/>
  <c r="AQ43" i="3"/>
  <c r="AK43" i="3"/>
  <c r="AE43" i="3"/>
  <c r="Y43" i="3"/>
  <c r="S43" i="3"/>
  <c r="M43" i="3"/>
  <c r="G43" i="3"/>
  <c r="AY43" i="3"/>
  <c r="AS43" i="3"/>
  <c r="AM43" i="3"/>
  <c r="AG43" i="3"/>
  <c r="AA43" i="3"/>
  <c r="U43" i="3"/>
  <c r="O43" i="3"/>
  <c r="I43" i="3"/>
  <c r="AU43" i="3"/>
  <c r="AI43" i="3"/>
  <c r="W43" i="3"/>
  <c r="K43" i="3"/>
  <c r="AT43" i="3"/>
  <c r="AH43" i="3"/>
  <c r="V43" i="3"/>
  <c r="J43" i="3"/>
  <c r="AV43" i="3"/>
  <c r="AJ43" i="3"/>
  <c r="X43" i="3"/>
  <c r="L43" i="3"/>
  <c r="AZ43" i="3"/>
  <c r="AB43" i="3"/>
  <c r="AP43" i="3"/>
  <c r="R43" i="3"/>
  <c r="AO43" i="3"/>
  <c r="Q43" i="3"/>
  <c r="AN43" i="3"/>
  <c r="P43" i="3"/>
  <c r="AD43" i="3"/>
  <c r="BA43" i="3"/>
  <c r="AC43" i="3"/>
  <c r="BA34" i="3"/>
  <c r="AU34" i="3"/>
  <c r="AO34" i="3"/>
  <c r="AI34" i="3"/>
  <c r="AC34" i="3"/>
  <c r="W34" i="3"/>
  <c r="Q34" i="3"/>
  <c r="K34" i="3"/>
  <c r="AZ34" i="3"/>
  <c r="AT34" i="3"/>
  <c r="AN34" i="3"/>
  <c r="AH34" i="3"/>
  <c r="AB34" i="3"/>
  <c r="V34" i="3"/>
  <c r="P34" i="3"/>
  <c r="J34" i="3"/>
  <c r="AV34" i="3"/>
  <c r="AP34" i="3"/>
  <c r="AJ34" i="3"/>
  <c r="AD34" i="3"/>
  <c r="X34" i="3"/>
  <c r="R34" i="3"/>
  <c r="L34" i="3"/>
  <c r="AQ34" i="3"/>
  <c r="AE34" i="3"/>
  <c r="S34" i="3"/>
  <c r="G34" i="3"/>
  <c r="AY34" i="3"/>
  <c r="AM34" i="3"/>
  <c r="AA34" i="3"/>
  <c r="O34" i="3"/>
  <c r="AX34" i="3"/>
  <c r="AL34" i="3"/>
  <c r="Z34" i="3"/>
  <c r="N34" i="3"/>
  <c r="AW34" i="3"/>
  <c r="AK34" i="3"/>
  <c r="Y34" i="3"/>
  <c r="M34" i="3"/>
  <c r="AS34" i="3"/>
  <c r="AG34" i="3"/>
  <c r="U34" i="3"/>
  <c r="I34" i="3"/>
  <c r="T34" i="3"/>
  <c r="H34" i="3"/>
  <c r="AR34" i="3"/>
  <c r="AF34" i="3"/>
  <c r="AX28" i="3"/>
  <c r="AR28" i="3"/>
  <c r="AL28" i="3"/>
  <c r="AF28" i="3"/>
  <c r="Z28" i="3"/>
  <c r="T28" i="3"/>
  <c r="N28" i="3"/>
  <c r="H28" i="3"/>
  <c r="AW28" i="3"/>
  <c r="AQ28" i="3"/>
  <c r="AK28" i="3"/>
  <c r="AE28" i="3"/>
  <c r="Y28" i="3"/>
  <c r="S28" i="3"/>
  <c r="M28" i="3"/>
  <c r="G28" i="3"/>
  <c r="AY28" i="3"/>
  <c r="AS28" i="3"/>
  <c r="AM28" i="3"/>
  <c r="AG28" i="3"/>
  <c r="AA28" i="3"/>
  <c r="U28" i="3"/>
  <c r="O28" i="3"/>
  <c r="I28" i="3"/>
  <c r="AT28" i="3"/>
  <c r="AH28" i="3"/>
  <c r="V28" i="3"/>
  <c r="J28" i="3"/>
  <c r="AP28" i="3"/>
  <c r="AD28" i="3"/>
  <c r="R28" i="3"/>
  <c r="BA28" i="3"/>
  <c r="AO28" i="3"/>
  <c r="AC28" i="3"/>
  <c r="Q28" i="3"/>
  <c r="AZ28" i="3"/>
  <c r="AN28" i="3"/>
  <c r="AB28" i="3"/>
  <c r="P28" i="3"/>
  <c r="AV28" i="3"/>
  <c r="AJ28" i="3"/>
  <c r="X28" i="3"/>
  <c r="L28" i="3"/>
  <c r="W28" i="3"/>
  <c r="K28" i="3"/>
  <c r="AU28" i="3"/>
  <c r="AI28" i="3"/>
  <c r="AV24" i="3"/>
  <c r="AP24" i="3"/>
  <c r="AJ24" i="3"/>
  <c r="AD24" i="3"/>
  <c r="X24" i="3"/>
  <c r="R24" i="3"/>
  <c r="L24" i="3"/>
  <c r="BA24" i="3"/>
  <c r="AU24" i="3"/>
  <c r="AO24" i="3"/>
  <c r="AI24" i="3"/>
  <c r="AC24" i="3"/>
  <c r="W24" i="3"/>
  <c r="Q24" i="3"/>
  <c r="K24" i="3"/>
  <c r="AW24" i="3"/>
  <c r="AQ24" i="3"/>
  <c r="AK24" i="3"/>
  <c r="AE24" i="3"/>
  <c r="Y24" i="3"/>
  <c r="S24" i="3"/>
  <c r="M24" i="3"/>
  <c r="G24" i="3"/>
  <c r="AX24" i="3"/>
  <c r="AL24" i="3"/>
  <c r="Z24" i="3"/>
  <c r="N24" i="3"/>
  <c r="AT24" i="3"/>
  <c r="AH24" i="3"/>
  <c r="V24" i="3"/>
  <c r="J24" i="3"/>
  <c r="AS24" i="3"/>
  <c r="AG24" i="3"/>
  <c r="U24" i="3"/>
  <c r="I24" i="3"/>
  <c r="AR24" i="3"/>
  <c r="AF24" i="3"/>
  <c r="T24" i="3"/>
  <c r="H24" i="3"/>
  <c r="AZ24" i="3"/>
  <c r="AN24" i="3"/>
  <c r="AB24" i="3"/>
  <c r="P24" i="3"/>
  <c r="AY24" i="3"/>
  <c r="AM24" i="3"/>
  <c r="AA24" i="3"/>
  <c r="O24" i="3"/>
  <c r="AW29" i="3"/>
  <c r="AQ29" i="3"/>
  <c r="AK29" i="3"/>
  <c r="AE29" i="3"/>
  <c r="Y29" i="3"/>
  <c r="S29" i="3"/>
  <c r="M29" i="3"/>
  <c r="G29" i="3"/>
  <c r="AV29" i="3"/>
  <c r="AP29" i="3"/>
  <c r="AJ29" i="3"/>
  <c r="AD29" i="3"/>
  <c r="X29" i="3"/>
  <c r="R29" i="3"/>
  <c r="L29" i="3"/>
  <c r="AX29" i="3"/>
  <c r="AR29" i="3"/>
  <c r="AL29" i="3"/>
  <c r="AF29" i="3"/>
  <c r="Z29" i="3"/>
  <c r="T29" i="3"/>
  <c r="N29" i="3"/>
  <c r="H29" i="3"/>
  <c r="AS29" i="3"/>
  <c r="AG29" i="3"/>
  <c r="U29" i="3"/>
  <c r="I29" i="3"/>
  <c r="BA29" i="3"/>
  <c r="AO29" i="3"/>
  <c r="AC29" i="3"/>
  <c r="Q29" i="3"/>
  <c r="AZ29" i="3"/>
  <c r="AN29" i="3"/>
  <c r="AB29" i="3"/>
  <c r="P29" i="3"/>
  <c r="AY29" i="3"/>
  <c r="AM29" i="3"/>
  <c r="AA29" i="3"/>
  <c r="O29" i="3"/>
  <c r="AU29" i="3"/>
  <c r="AI29" i="3"/>
  <c r="W29" i="3"/>
  <c r="K29" i="3"/>
  <c r="AT29" i="3"/>
  <c r="AH29" i="3"/>
  <c r="V29" i="3"/>
  <c r="J29" i="3"/>
  <c r="AY49" i="3"/>
  <c r="AS49" i="3"/>
  <c r="AM49" i="3"/>
  <c r="AG49" i="3"/>
  <c r="AA49" i="3"/>
  <c r="U49" i="3"/>
  <c r="O49" i="3"/>
  <c r="I49" i="3"/>
  <c r="AW49" i="3"/>
  <c r="AQ49" i="3"/>
  <c r="AK49" i="3"/>
  <c r="AE49" i="3"/>
  <c r="Y49" i="3"/>
  <c r="S49" i="3"/>
  <c r="M49" i="3"/>
  <c r="G49" i="3"/>
  <c r="BA49" i="3"/>
  <c r="AU49" i="3"/>
  <c r="AO49" i="3"/>
  <c r="AI49" i="3"/>
  <c r="AC49" i="3"/>
  <c r="W49" i="3"/>
  <c r="Q49" i="3"/>
  <c r="K49" i="3"/>
  <c r="AR49" i="3"/>
  <c r="AF49" i="3"/>
  <c r="T49" i="3"/>
  <c r="H49" i="3"/>
  <c r="AP49" i="3"/>
  <c r="AD49" i="3"/>
  <c r="R49" i="3"/>
  <c r="AT49" i="3"/>
  <c r="AH49" i="3"/>
  <c r="V49" i="3"/>
  <c r="J49" i="3"/>
  <c r="AX49" i="3"/>
  <c r="Z49" i="3"/>
  <c r="AV49" i="3"/>
  <c r="X49" i="3"/>
  <c r="AN49" i="3"/>
  <c r="P49" i="3"/>
  <c r="AL49" i="3"/>
  <c r="N49" i="3"/>
  <c r="AJ49" i="3"/>
  <c r="L49" i="3"/>
  <c r="AZ49" i="3"/>
  <c r="AB49" i="3"/>
  <c r="BA44" i="3"/>
  <c r="AU44" i="3"/>
  <c r="AY44" i="3"/>
  <c r="AX44" i="3"/>
  <c r="AQ44" i="3"/>
  <c r="AK44" i="3"/>
  <c r="AE44" i="3"/>
  <c r="Y44" i="3"/>
  <c r="S44" i="3"/>
  <c r="M44" i="3"/>
  <c r="G44" i="3"/>
  <c r="AW44" i="3"/>
  <c r="AP44" i="3"/>
  <c r="AJ44" i="3"/>
  <c r="AD44" i="3"/>
  <c r="X44" i="3"/>
  <c r="R44" i="3"/>
  <c r="L44" i="3"/>
  <c r="AZ44" i="3"/>
  <c r="AR44" i="3"/>
  <c r="AL44" i="3"/>
  <c r="AF44" i="3"/>
  <c r="Z44" i="3"/>
  <c r="T44" i="3"/>
  <c r="N44" i="3"/>
  <c r="H44" i="3"/>
  <c r="AT44" i="3"/>
  <c r="AH44" i="3"/>
  <c r="V44" i="3"/>
  <c r="J44" i="3"/>
  <c r="AS44" i="3"/>
  <c r="AG44" i="3"/>
  <c r="U44" i="3"/>
  <c r="I44" i="3"/>
  <c r="AV44" i="3"/>
  <c r="AI44" i="3"/>
  <c r="W44" i="3"/>
  <c r="K44" i="3"/>
  <c r="AA44" i="3"/>
  <c r="AO44" i="3"/>
  <c r="Q44" i="3"/>
  <c r="AN44" i="3"/>
  <c r="P44" i="3"/>
  <c r="AM44" i="3"/>
  <c r="O44" i="3"/>
  <c r="AC44" i="3"/>
  <c r="AB44" i="3"/>
  <c r="AV33" i="3"/>
  <c r="AP33" i="3"/>
  <c r="AJ33" i="3"/>
  <c r="AD33" i="3"/>
  <c r="X33" i="3"/>
  <c r="R33" i="3"/>
  <c r="L33" i="3"/>
  <c r="BA33" i="3"/>
  <c r="AU33" i="3"/>
  <c r="AO33" i="3"/>
  <c r="AI33" i="3"/>
  <c r="AC33" i="3"/>
  <c r="W33" i="3"/>
  <c r="Q33" i="3"/>
  <c r="K33" i="3"/>
  <c r="AW33" i="3"/>
  <c r="AQ33" i="3"/>
  <c r="AK33" i="3"/>
  <c r="AE33" i="3"/>
  <c r="Y33" i="3"/>
  <c r="S33" i="3"/>
  <c r="M33" i="3"/>
  <c r="G33" i="3"/>
  <c r="AR33" i="3"/>
  <c r="AF33" i="3"/>
  <c r="T33" i="3"/>
  <c r="H33" i="3"/>
  <c r="AZ33" i="3"/>
  <c r="AN33" i="3"/>
  <c r="AB33" i="3"/>
  <c r="P33" i="3"/>
  <c r="AY33" i="3"/>
  <c r="AM33" i="3"/>
  <c r="AA33" i="3"/>
  <c r="O33" i="3"/>
  <c r="AX33" i="3"/>
  <c r="AL33" i="3"/>
  <c r="Z33" i="3"/>
  <c r="N33" i="3"/>
  <c r="AT33" i="3"/>
  <c r="AH33" i="3"/>
  <c r="V33" i="3"/>
  <c r="J33" i="3"/>
  <c r="AS33" i="3"/>
  <c r="AG33" i="3"/>
  <c r="U33" i="3"/>
  <c r="I33" i="3"/>
  <c r="AX37" i="3"/>
  <c r="AR37" i="3"/>
  <c r="AL37" i="3"/>
  <c r="AF37" i="3"/>
  <c r="Z37" i="3"/>
  <c r="T37" i="3"/>
  <c r="N37" i="3"/>
  <c r="H37" i="3"/>
  <c r="AW37" i="3"/>
  <c r="AQ37" i="3"/>
  <c r="AK37" i="3"/>
  <c r="AE37" i="3"/>
  <c r="Y37" i="3"/>
  <c r="S37" i="3"/>
  <c r="M37" i="3"/>
  <c r="G37" i="3"/>
  <c r="AY37" i="3"/>
  <c r="AS37" i="3"/>
  <c r="AM37" i="3"/>
  <c r="AG37" i="3"/>
  <c r="AA37" i="3"/>
  <c r="U37" i="3"/>
  <c r="O37" i="3"/>
  <c r="I37" i="3"/>
  <c r="BA37" i="3"/>
  <c r="AO37" i="3"/>
  <c r="AC37" i="3"/>
  <c r="Q37" i="3"/>
  <c r="AZ37" i="3"/>
  <c r="AN37" i="3"/>
  <c r="AB37" i="3"/>
  <c r="P37" i="3"/>
  <c r="AP37" i="3"/>
  <c r="AD37" i="3"/>
  <c r="R37" i="3"/>
  <c r="AH37" i="3"/>
  <c r="J37" i="3"/>
  <c r="AV37" i="3"/>
  <c r="X37" i="3"/>
  <c r="AU37" i="3"/>
  <c r="W37" i="3"/>
  <c r="AT37" i="3"/>
  <c r="V37" i="3"/>
  <c r="AJ37" i="3"/>
  <c r="L37" i="3"/>
  <c r="AI37" i="3"/>
  <c r="K37" i="3"/>
  <c r="AK23" i="3"/>
  <c r="AV23" i="3"/>
  <c r="L23" i="3"/>
  <c r="T23" i="3"/>
  <c r="O23" i="3"/>
  <c r="AH23" i="3"/>
  <c r="I23" i="3"/>
  <c r="AN23" i="3"/>
  <c r="AE23" i="3"/>
  <c r="AP23" i="3"/>
  <c r="AX23" i="3"/>
  <c r="N23" i="3"/>
  <c r="AU23" i="3"/>
  <c r="V23" i="3"/>
  <c r="BA23" i="3"/>
  <c r="AB23" i="3"/>
  <c r="S23" i="3"/>
  <c r="AL23" i="3"/>
  <c r="AY23" i="3"/>
  <c r="W23" i="3"/>
  <c r="AC23" i="3"/>
  <c r="Y23" i="3"/>
  <c r="AJ23" i="3"/>
  <c r="AR23" i="3"/>
  <c r="H23" i="3"/>
  <c r="AI23" i="3"/>
  <c r="J23" i="3"/>
  <c r="AO23" i="3"/>
  <c r="P23" i="3"/>
  <c r="AD23" i="3"/>
  <c r="AS23" i="3"/>
  <c r="AW23" i="3"/>
  <c r="M23" i="3"/>
  <c r="X23" i="3"/>
  <c r="AF23" i="3"/>
  <c r="AM23" i="3"/>
  <c r="K23" i="3"/>
  <c r="AG23" i="3"/>
  <c r="Q23" i="3"/>
  <c r="AQ23" i="3"/>
  <c r="G23" i="3"/>
  <c r="R23" i="3"/>
  <c r="Z23" i="3"/>
  <c r="AA23" i="3"/>
  <c r="AT23" i="3"/>
  <c r="U23" i="3"/>
  <c r="AZ23" i="3"/>
  <c r="AY42" i="3"/>
  <c r="AS42" i="3"/>
  <c r="AM42" i="3"/>
  <c r="AG42" i="3"/>
  <c r="AA42" i="3"/>
  <c r="U42" i="3"/>
  <c r="O42" i="3"/>
  <c r="I42" i="3"/>
  <c r="AX42" i="3"/>
  <c r="AR42" i="3"/>
  <c r="AL42" i="3"/>
  <c r="AF42" i="3"/>
  <c r="Z42" i="3"/>
  <c r="T42" i="3"/>
  <c r="N42" i="3"/>
  <c r="H42" i="3"/>
  <c r="AZ42" i="3"/>
  <c r="AT42" i="3"/>
  <c r="AN42" i="3"/>
  <c r="AH42" i="3"/>
  <c r="AB42" i="3"/>
  <c r="V42" i="3"/>
  <c r="P42" i="3"/>
  <c r="J42" i="3"/>
  <c r="AV42" i="3"/>
  <c r="AJ42" i="3"/>
  <c r="X42" i="3"/>
  <c r="L42" i="3"/>
  <c r="AU42" i="3"/>
  <c r="AI42" i="3"/>
  <c r="W42" i="3"/>
  <c r="K42" i="3"/>
  <c r="AW42" i="3"/>
  <c r="AK42" i="3"/>
  <c r="Y42" i="3"/>
  <c r="M42" i="3"/>
  <c r="BA42" i="3"/>
  <c r="AC42" i="3"/>
  <c r="AQ42" i="3"/>
  <c r="S42" i="3"/>
  <c r="AP42" i="3"/>
  <c r="R42" i="3"/>
  <c r="AO42" i="3"/>
  <c r="Q42" i="3"/>
  <c r="AE42" i="3"/>
  <c r="G42" i="3"/>
  <c r="AD42" i="3"/>
  <c r="AY27" i="3"/>
  <c r="AS27" i="3"/>
  <c r="AM27" i="3"/>
  <c r="AG27" i="3"/>
  <c r="AA27" i="3"/>
  <c r="U27" i="3"/>
  <c r="O27" i="3"/>
  <c r="I27" i="3"/>
  <c r="AX27" i="3"/>
  <c r="AR27" i="3"/>
  <c r="AL27" i="3"/>
  <c r="AF27" i="3"/>
  <c r="Z27" i="3"/>
  <c r="T27" i="3"/>
  <c r="N27" i="3"/>
  <c r="H27" i="3"/>
  <c r="AZ27" i="3"/>
  <c r="AT27" i="3"/>
  <c r="AN27" i="3"/>
  <c r="AH27" i="3"/>
  <c r="AB27" i="3"/>
  <c r="V27" i="3"/>
  <c r="P27" i="3"/>
  <c r="J27" i="3"/>
  <c r="AU27" i="3"/>
  <c r="AI27" i="3"/>
  <c r="W27" i="3"/>
  <c r="K27" i="3"/>
  <c r="AQ27" i="3"/>
  <c r="AE27" i="3"/>
  <c r="S27" i="3"/>
  <c r="G27" i="3"/>
  <c r="AP27" i="3"/>
  <c r="AD27" i="3"/>
  <c r="R27" i="3"/>
  <c r="BA27" i="3"/>
  <c r="AO27" i="3"/>
  <c r="AC27" i="3"/>
  <c r="Q27" i="3"/>
  <c r="AW27" i="3"/>
  <c r="AK27" i="3"/>
  <c r="Y27" i="3"/>
  <c r="M27" i="3"/>
  <c r="AV27" i="3"/>
  <c r="AJ27" i="3"/>
  <c r="X27" i="3"/>
  <c r="L27" i="3"/>
  <c r="AZ26" i="3"/>
  <c r="AT26" i="3"/>
  <c r="AN26" i="3"/>
  <c r="AH26" i="3"/>
  <c r="AB26" i="3"/>
  <c r="V26" i="3"/>
  <c r="P26" i="3"/>
  <c r="J26" i="3"/>
  <c r="AY26" i="3"/>
  <c r="AS26" i="3"/>
  <c r="AM26" i="3"/>
  <c r="AG26" i="3"/>
  <c r="AA26" i="3"/>
  <c r="U26" i="3"/>
  <c r="O26" i="3"/>
  <c r="I26" i="3"/>
  <c r="BA26" i="3"/>
  <c r="AU26" i="3"/>
  <c r="AO26" i="3"/>
  <c r="AI26" i="3"/>
  <c r="AC26" i="3"/>
  <c r="W26" i="3"/>
  <c r="Q26" i="3"/>
  <c r="K26" i="3"/>
  <c r="AV26" i="3"/>
  <c r="AJ26" i="3"/>
  <c r="X26" i="3"/>
  <c r="L26" i="3"/>
  <c r="AR26" i="3"/>
  <c r="AF26" i="3"/>
  <c r="T26" i="3"/>
  <c r="H26" i="3"/>
  <c r="AQ26" i="3"/>
  <c r="AE26" i="3"/>
  <c r="S26" i="3"/>
  <c r="G26" i="3"/>
  <c r="AP26" i="3"/>
  <c r="AD26" i="3"/>
  <c r="R26" i="3"/>
  <c r="AX26" i="3"/>
  <c r="AL26" i="3"/>
  <c r="Z26" i="3"/>
  <c r="N26" i="3"/>
  <c r="AW26" i="3"/>
  <c r="AK26" i="3"/>
  <c r="Y26" i="3"/>
  <c r="M26" i="3"/>
  <c r="AZ45" i="3"/>
  <c r="AT45" i="3"/>
  <c r="AN45" i="3"/>
  <c r="AH45" i="3"/>
  <c r="AB45" i="3"/>
  <c r="V45" i="3"/>
  <c r="P45" i="3"/>
  <c r="J45" i="3"/>
  <c r="AX45" i="3"/>
  <c r="AR45" i="3"/>
  <c r="AL45" i="3"/>
  <c r="AF45" i="3"/>
  <c r="Z45" i="3"/>
  <c r="T45" i="3"/>
  <c r="N45" i="3"/>
  <c r="H45" i="3"/>
  <c r="AU45" i="3"/>
  <c r="AK45" i="3"/>
  <c r="AC45" i="3"/>
  <c r="S45" i="3"/>
  <c r="K45" i="3"/>
  <c r="AS45" i="3"/>
  <c r="AJ45" i="3"/>
  <c r="AA45" i="3"/>
  <c r="R45" i="3"/>
  <c r="I45" i="3"/>
  <c r="AV45" i="3"/>
  <c r="AM45" i="3"/>
  <c r="AD45" i="3"/>
  <c r="U45" i="3"/>
  <c r="L45" i="3"/>
  <c r="AY45" i="3"/>
  <c r="AG45" i="3"/>
  <c r="O45" i="3"/>
  <c r="AW45" i="3"/>
  <c r="AE45" i="3"/>
  <c r="M45" i="3"/>
  <c r="AP45" i="3"/>
  <c r="X45" i="3"/>
  <c r="AO45" i="3"/>
  <c r="W45" i="3"/>
  <c r="BA45" i="3"/>
  <c r="AI45" i="3"/>
  <c r="Q45" i="3"/>
  <c r="G45" i="3"/>
  <c r="AQ45" i="3"/>
  <c r="Y45" i="3"/>
  <c r="AW38" i="3"/>
  <c r="AQ38" i="3"/>
  <c r="AK38" i="3"/>
  <c r="AE38" i="3"/>
  <c r="Y38" i="3"/>
  <c r="S38" i="3"/>
  <c r="M38" i="3"/>
  <c r="G38" i="3"/>
  <c r="AV38" i="3"/>
  <c r="AP38" i="3"/>
  <c r="AJ38" i="3"/>
  <c r="AD38" i="3"/>
  <c r="X38" i="3"/>
  <c r="R38" i="3"/>
  <c r="L38" i="3"/>
  <c r="AX38" i="3"/>
  <c r="AR38" i="3"/>
  <c r="AL38" i="3"/>
  <c r="AF38" i="3"/>
  <c r="Z38" i="3"/>
  <c r="T38" i="3"/>
  <c r="N38" i="3"/>
  <c r="H38" i="3"/>
  <c r="AZ38" i="3"/>
  <c r="AN38" i="3"/>
  <c r="AB38" i="3"/>
  <c r="P38" i="3"/>
  <c r="AY38" i="3"/>
  <c r="AM38" i="3"/>
  <c r="AA38" i="3"/>
  <c r="O38" i="3"/>
  <c r="BA38" i="3"/>
  <c r="AO38" i="3"/>
  <c r="AC38" i="3"/>
  <c r="Q38" i="3"/>
  <c r="AG38" i="3"/>
  <c r="I38" i="3"/>
  <c r="AU38" i="3"/>
  <c r="W38" i="3"/>
  <c r="AT38" i="3"/>
  <c r="V38" i="3"/>
  <c r="AS38" i="3"/>
  <c r="U38" i="3"/>
  <c r="AI38" i="3"/>
  <c r="K38" i="3"/>
  <c r="J38" i="3"/>
  <c r="AH38" i="3"/>
  <c r="AY36" i="3"/>
  <c r="AS36" i="3"/>
  <c r="AM36" i="3"/>
  <c r="AG36" i="3"/>
  <c r="AA36" i="3"/>
  <c r="U36" i="3"/>
  <c r="O36" i="3"/>
  <c r="AX36" i="3"/>
  <c r="AR36" i="3"/>
  <c r="AZ36" i="3"/>
  <c r="AT36" i="3"/>
  <c r="AN36" i="3"/>
  <c r="AH36" i="3"/>
  <c r="AB36" i="3"/>
  <c r="V36" i="3"/>
  <c r="AP36" i="3"/>
  <c r="AF36" i="3"/>
  <c r="X36" i="3"/>
  <c r="P36" i="3"/>
  <c r="I36" i="3"/>
  <c r="BA36" i="3"/>
  <c r="AO36" i="3"/>
  <c r="AE36" i="3"/>
  <c r="W36" i="3"/>
  <c r="N36" i="3"/>
  <c r="H36" i="3"/>
  <c r="AQ36" i="3"/>
  <c r="AI36" i="3"/>
  <c r="Y36" i="3"/>
  <c r="Q36" i="3"/>
  <c r="J36" i="3"/>
  <c r="AJ36" i="3"/>
  <c r="R36" i="3"/>
  <c r="AW36" i="3"/>
  <c r="AD36" i="3"/>
  <c r="M36" i="3"/>
  <c r="AV36" i="3"/>
  <c r="AC36" i="3"/>
  <c r="L36" i="3"/>
  <c r="AU36" i="3"/>
  <c r="Z36" i="3"/>
  <c r="K36" i="3"/>
  <c r="AL36" i="3"/>
  <c r="T36" i="3"/>
  <c r="G36" i="3"/>
  <c r="AK36" i="3"/>
  <c r="S36" i="3"/>
  <c r="AX50" i="3"/>
  <c r="AR50" i="3"/>
  <c r="AL50" i="3"/>
  <c r="AF50" i="3"/>
  <c r="Z50" i="3"/>
  <c r="T50" i="3"/>
  <c r="N50" i="3"/>
  <c r="H50" i="3"/>
  <c r="AV50" i="3"/>
  <c r="AP50" i="3"/>
  <c r="AJ50" i="3"/>
  <c r="AD50" i="3"/>
  <c r="X50" i="3"/>
  <c r="R50" i="3"/>
  <c r="L50" i="3"/>
  <c r="BA50" i="3"/>
  <c r="AU50" i="3"/>
  <c r="AO50" i="3"/>
  <c r="AI50" i="3"/>
  <c r="AC50" i="3"/>
  <c r="W50" i="3"/>
  <c r="Q50" i="3"/>
  <c r="K50" i="3"/>
  <c r="AZ50" i="3"/>
  <c r="AT50" i="3"/>
  <c r="AN50" i="3"/>
  <c r="AH50" i="3"/>
  <c r="AB50" i="3"/>
  <c r="V50" i="3"/>
  <c r="P50" i="3"/>
  <c r="J50" i="3"/>
  <c r="AS50" i="3"/>
  <c r="AA50" i="3"/>
  <c r="I50" i="3"/>
  <c r="AQ50" i="3"/>
  <c r="Y50" i="3"/>
  <c r="G50" i="3"/>
  <c r="AW50" i="3"/>
  <c r="AE50" i="3"/>
  <c r="M50" i="3"/>
  <c r="AK50" i="3"/>
  <c r="AG50" i="3"/>
  <c r="U50" i="3"/>
  <c r="S50" i="3"/>
  <c r="AY50" i="3"/>
  <c r="O50" i="3"/>
  <c r="AM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D25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ID#AAAAkjFjTf4
Camila Yisseth Cabrera Arellano    (2022-11-28 20:30:06)
El enlace abre el micrositio pero no presenta el resultado de la consulta</t>
        </r>
      </text>
    </comment>
    <comment ref="BD26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ID#AAAAkjFjTf8
Camila Yisseth Cabrera Arellano    (2022-11-28 20:30:50)
En enlace accede a la pagina principal de intrantet pero no permite evidenciar el producto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Sj04vPSqVO0Bty8N075vKLEBT6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5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ID#AAAAeuc4iHs
ACADEMICO    (2022-08-25 21:58:08)
Se presenta el 30</t>
        </r>
      </text>
    </comment>
    <comment ref="T7" authorId="0" shapeId="0" xr:uid="{00000000-0006-0000-0400-000003000000}">
      <text>
        <r>
          <rPr>
            <sz val="11"/>
            <color theme="1"/>
            <rFont val="Calibri"/>
            <scheme val="minor"/>
          </rPr>
          <t>======
ID#AAAAeuc4iHk
ACADEMICO    (2022-08-25 21:58:08)
Julio 7</t>
        </r>
      </text>
    </comment>
    <comment ref="W9" authorId="0" shapeId="0" xr:uid="{00000000-0006-0000-0400-000002000000}">
      <text>
        <r>
          <rPr>
            <sz val="11"/>
            <color theme="1"/>
            <rFont val="Calibri"/>
            <scheme val="minor"/>
          </rPr>
          <t>======
ID#AAAAeuc4iHo
ACADEMICO    (2022-08-25 21:58:08)
28 de julio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seVPbI5tW8YnU1WJFPEi9BmGUVA=="/>
    </ext>
  </extLst>
</comments>
</file>

<file path=xl/sharedStrings.xml><?xml version="1.0" encoding="utf-8"?>
<sst xmlns="http://schemas.openxmlformats.org/spreadsheetml/2006/main" count="475" uniqueCount="230">
  <si>
    <t>No.</t>
  </si>
  <si>
    <t>DEPENDENCIA</t>
  </si>
  <si>
    <t>NOVIEMBRE 8 -11</t>
  </si>
  <si>
    <t>NOVIEMBRE 15-18</t>
  </si>
  <si>
    <t>NOVIEMBRE 21- 25</t>
  </si>
  <si>
    <t>DIRECCIÓN DE EMPRENDIMIENTO Y DESARROLLO EMPRESARIAL</t>
  </si>
  <si>
    <t xml:space="preserve">Nov 8 2022 </t>
  </si>
  <si>
    <t>DIRECCIÓN DE GESTIÓN DEL MEDIO AMBIENTE</t>
  </si>
  <si>
    <t>DIRECCIÓN DE GESTIÓN DEL RIESGO DE DESASTRES</t>
  </si>
  <si>
    <t xml:space="preserve">Nov 9 2022 </t>
  </si>
  <si>
    <t>DIRECCIÓN TIYC</t>
  </si>
  <si>
    <t>INFRAESTRUCTURA RENOVACIÓN URBANA Y VIENDA</t>
  </si>
  <si>
    <t xml:space="preserve">Nov 10 2022 </t>
  </si>
  <si>
    <t>SECRETARÍA AGROPECUARIA Y DE DESARROLLO RURAL</t>
  </si>
  <si>
    <t>SECRETARÍA DE CULTURA</t>
  </si>
  <si>
    <t xml:space="preserve">Nov 15 2022 </t>
  </si>
  <si>
    <t>SECRETARIA DE EDUCACIÓN</t>
  </si>
  <si>
    <t>SECRETARÍA DE INTEGRACIÓN SOCIAL</t>
  </si>
  <si>
    <t xml:space="preserve">Nov 16  2022 </t>
  </si>
  <si>
    <t>SECRETARÍA DE PARTICIPACIÓN COMUNITARIA</t>
  </si>
  <si>
    <t xml:space="preserve">Nov 16 2022 </t>
  </si>
  <si>
    <t>SECRETARÍA DE PLANEACIÓN</t>
  </si>
  <si>
    <t xml:space="preserve">Nov 17 2022 </t>
  </si>
  <si>
    <t>SECRETARIA DE SALUD</t>
  </si>
  <si>
    <t>SECRETARÍA DE TRÁNSITO Y TRANSPORTE</t>
  </si>
  <si>
    <t xml:space="preserve">Nov 22 2022 </t>
  </si>
  <si>
    <t>SECRETARIA DE GOBIERNO</t>
  </si>
  <si>
    <t>SECRETARIA DE SEGURIDAD Y CONVIVENCIA</t>
  </si>
  <si>
    <t xml:space="preserve">Nov 23 2022 </t>
  </si>
  <si>
    <t>IMDER</t>
  </si>
  <si>
    <t>IMDESEPAL</t>
  </si>
  <si>
    <t xml:space="preserve">Nov 24 2022 </t>
  </si>
  <si>
    <t>SECRETARÍA DE HACIENDA</t>
  </si>
  <si>
    <t>INSTRUCTIVO DEL TABLERO</t>
  </si>
  <si>
    <t>1.</t>
  </si>
  <si>
    <t>Colocar las fecha de realización de la actividad columna BB (Día/mes/Año)</t>
  </si>
  <si>
    <t>2.</t>
  </si>
  <si>
    <t>Digitar el enlace de evidencias de la actividad columna BC</t>
  </si>
  <si>
    <t>Convenciones:</t>
  </si>
  <si>
    <t>La actividad se realizó en el mes y semana planeado o  está dentro del mes actual</t>
  </si>
  <si>
    <t xml:space="preserve">La actividad se realizó en el mes pero no en la semana planeada </t>
  </si>
  <si>
    <t>La actividad esta para cumplir a partir del siguientes mes</t>
  </si>
  <si>
    <t>La actividad no se  ha realizado</t>
  </si>
  <si>
    <t>La actividad se realizó después del mes planeado</t>
  </si>
  <si>
    <t>N.</t>
  </si>
  <si>
    <t>ACTIVIDAD</t>
  </si>
  <si>
    <t>RESPONSABLES</t>
  </si>
  <si>
    <t>AÑO</t>
  </si>
  <si>
    <t>MES</t>
  </si>
  <si>
    <t>SEMANA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</si>
  <si>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</si>
  <si>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</si>
  <si>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</si>
  <si>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</si>
  <si>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</si>
  <si>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</si>
  <si>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</si>
  <si>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</si>
  <si>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</si>
  <si>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</si>
  <si>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ENERO</t>
  </si>
  <si>
    <t>FECHA</t>
  </si>
  <si>
    <t>EVIDENCIA</t>
  </si>
  <si>
    <t>OBSERVACIONES</t>
  </si>
  <si>
    <t xml:space="preserve">                           ALISTAMIENTO</t>
  </si>
  <si>
    <t xml:space="preserve">Conformación Equipo Líder Rendición de Cuentas </t>
  </si>
  <si>
    <t>Secretaría de Planeación
Secretaría de Participación Comunitaria</t>
  </si>
  <si>
    <t>https://drive.google.com/drive/folders/12eD2fMv2ngdxiWSV-h-9S6MGI8YPC_oD?usp=sharing</t>
  </si>
  <si>
    <t>Presentación Autodiagnóstico</t>
  </si>
  <si>
    <t>Secretaría de Planeación</t>
  </si>
  <si>
    <t>Designacion de enlaces por depencia</t>
  </si>
  <si>
    <t>Secretaría de Participación Comunitaria</t>
  </si>
  <si>
    <t>https://drive.google.com/drive/folders/1E0AFtAF2-smzBhT6Vsg66nPEFY_NLJf6?usp=sharing</t>
  </si>
  <si>
    <t xml:space="preserve">                      DISEÑO METODOLÓGICO</t>
  </si>
  <si>
    <t>Elaboración documento estrategia RdC 2022</t>
  </si>
  <si>
    <t>https://drive.google.com/drive/folders/1url5j0w763sMwkwOBRKRucIXuErbMznX?usp=sharing</t>
  </si>
  <si>
    <t xml:space="preserve">Presentación y aprobación documento estrategia RdC 2022 </t>
  </si>
  <si>
    <t>Equipo Lider de Rendición de cuentas.</t>
  </si>
  <si>
    <t>https://drive.google.com/drive/folders/1XGpREShXRqsTsemnP5r_bxnUZa6DKUne?usp=sharing</t>
  </si>
  <si>
    <t>Creación micrositio web rendicion de cuentas 2022</t>
  </si>
  <si>
    <t>Dirección de TICS</t>
  </si>
  <si>
    <t>https://palmira.gov.co/transparencia/participa/rendicion-de-cuentas/</t>
  </si>
  <si>
    <t>Elaboración documento estrategia comunicaciones RdC 2022</t>
  </si>
  <si>
    <t>Dirección de Comunicaciones</t>
  </si>
  <si>
    <t>https://docs.google.com/presentation/d/1GQroBh7ItwqbWV_-otBuQO46XUMS3ro6/edit?usp=sharing&amp;ouid=107381942650200526825&amp;rtpof=true&amp;sd=true</t>
  </si>
  <si>
    <t xml:space="preserve">Presentación y aprobación documento estrategia comunicaciones RdC 2022 </t>
  </si>
  <si>
    <t xml:space="preserve">https://drive.google.com/file/d/1B0-mmOpFbKAnzSJnIx0Omkxy00LKZnfZ/view?usp=sharing </t>
  </si>
  <si>
    <t>Publicación documento estrategia RdC 2022 para recibir observaciones de la ciudadanía</t>
  </si>
  <si>
    <t>Dirección de comunicaciones y Tics</t>
  </si>
  <si>
    <t>https://palmira.gov.co/noticias/conozca-y-participe-en-el-proceso-de-rendicion-de-cuentas-2022/</t>
  </si>
  <si>
    <t>Revisión y ajustes al documento  estrategia RdC 2022 de acuerdo a las observaciones realizadas por la ciudadania</t>
  </si>
  <si>
    <t>Publicación del documento final de la estrategia de rendición de cuentas 2022 en el micrositio web.</t>
  </si>
  <si>
    <t xml:space="preserve">chrome-extension://efaidnbmnnnibpcajpcglclefindmkaj/https://palmira.gov.co/wp-content/uploads/2022/09/Estrategia-de-participacion-Rendicion-de-Cuentas-Palmira-2022-VFINAL21.07.22-oc-1.pdf </t>
  </si>
  <si>
    <r>
      <rPr>
        <b/>
        <sz val="11"/>
        <color rgb="FF000000"/>
        <rFont val="Arial Narrow"/>
      </rPr>
      <t xml:space="preserve">                       </t>
    </r>
    <r>
      <rPr>
        <b/>
        <sz val="11"/>
        <color rgb="FF000000"/>
        <rFont val="Arial Narrow"/>
      </rPr>
      <t>PREPARACIÓN</t>
    </r>
  </si>
  <si>
    <t>Crear el plan de trabajo para el desarrollo de los espacios de dialogo en la rendicion de cuentas</t>
  </si>
  <si>
    <t>https://drive.google.com/drive/folders/1xAR_DaNF8gmB-kkm8G98k05k0LEagDyv?usp=sharing</t>
  </si>
  <si>
    <t>Capacitación a enlaces sobre el proceso de rendición de cuentas y cronograma</t>
  </si>
  <si>
    <t>https://drive.google.com/drive/folders/13ubziryvXDXWUgQRY1FKA7_cNuehNL2X?usp=sharing</t>
  </si>
  <si>
    <t xml:space="preserve">espacios de interacción para postulación de tematicas por parte de la ciudadania. </t>
  </si>
  <si>
    <t>Secretaría de Participación Comunitaria
Enlaces RdC
dirección de Tics</t>
  </si>
  <si>
    <t>https://drive.google.com/drive/folders/1_4NHgFR54xd02g5yrtgMP_tUkAm6SeT9?usp=share_link</t>
  </si>
  <si>
    <t>Pieza virtual informativa para a servidores públicos sobre la generalidad e importancia  del proceso</t>
  </si>
  <si>
    <t xml:space="preserve">Dirección de comunicaciones </t>
  </si>
  <si>
    <t xml:space="preserve">https://drive.google.com/file/d/1AFcR4cZNf0valaO6oPMhLwzcD5c2b6J5/view?usp=share_link </t>
  </si>
  <si>
    <t>Caracterización de actores y grupos de interés y formato ODS</t>
  </si>
  <si>
    <t>Enlaces de rendición de cuentas</t>
  </si>
  <si>
    <r>
      <rPr>
        <sz val="11"/>
        <rFont val="Arial Narrow"/>
      </rPr>
      <t xml:space="preserve">https://drive.google.com/drive/folders/13Uy_Jtqawpyl82ss0mOQDzuZyhNYo35L?usp=sharing
</t>
    </r>
    <r>
      <rPr>
        <u/>
        <sz val="11"/>
        <color rgb="FF1155CC"/>
        <rFont val="Arial Narrow"/>
      </rPr>
      <t>https://drive.google.com/drive/folders/1Lg_5nlKDSM470dH6fM7HdkQtMiWqoyas?usp=sharing</t>
    </r>
  </si>
  <si>
    <t>Informe de caracterización</t>
  </si>
  <si>
    <r>
      <rPr>
        <u/>
        <sz val="11"/>
        <color rgb="FF1155CC"/>
        <rFont val="Arial Narrow"/>
      </rPr>
      <t>https://drive.google.com/drive/folders/13Uy_Jtqawpyl82ss0mOQDzuZyhNYo35L?usp=sharing</t>
    </r>
    <r>
      <rPr>
        <sz val="11"/>
        <color theme="1"/>
        <rFont val="Arial Narrow"/>
      </rPr>
      <t>g
https://drive.google.com/drive/folders/1Lg_5nlKDSM470dH6fM7HdkQtMiWqoyas?usp=sharing</t>
    </r>
  </si>
  <si>
    <t>Capacitación de actores</t>
  </si>
  <si>
    <t>Secretaría de Planeación
Secretaría de Participación Comunitaria 
Enlaces RdC</t>
  </si>
  <si>
    <r>
      <rPr>
        <u/>
        <sz val="11"/>
        <color rgb="FF000000"/>
        <rFont val="Arial Narrow"/>
      </rPr>
      <t xml:space="preserve">https://fb.watch/fZn3K7oZHP/
 </t>
    </r>
    <r>
      <rPr>
        <u/>
        <sz val="11"/>
        <color rgb="FF1155CC"/>
        <rFont val="Arial Narrow"/>
      </rPr>
      <t>https://drive.google.com/drive/folders/1bLYXNzDWQ3cijig7n5bSYtutjUdExlhX</t>
    </r>
  </si>
  <si>
    <t xml:space="preserve">                     EJECUCION</t>
  </si>
  <si>
    <t xml:space="preserve">Jornadas zonales de rendición de cuentas </t>
  </si>
  <si>
    <t>https://drive.google.com/drive/folders/1nujthZwkNDTQ4HR-YSoALn9XW1B7TZYQ?usp=share_link</t>
  </si>
  <si>
    <t xml:space="preserve">4 JORNADAS ZONALES AGOS- SEP-OCT.NOV </t>
  </si>
  <si>
    <t xml:space="preserve">Elaboración y envío de informe de la rendicion de cuentas de cada una de las  dependencia a sus grupos de valor y ciudadanía interesada en participar en los encuentros de diálogo participativo
</t>
  </si>
  <si>
    <t>https://docs.google.com/forms/d/11n6orszEvk35MN9W2dfg_4BqeIJWMRqR-kDNQU0sGkU/viewform?ts=63861c50&amp;edit_requested=true</t>
  </si>
  <si>
    <t xml:space="preserve">Convocatoria a los encuentros de diálogo participativo </t>
  </si>
  <si>
    <t>https://drive.google.com/drive/folders/1ATgU11QSL7NfTRiMbB4WkEBgskmlBjIl?usp=share_link</t>
  </si>
  <si>
    <t>Encuentros de diálogo participativo por cada dependencia</t>
  </si>
  <si>
    <t>Equipo Lider
Enlaces RdC</t>
  </si>
  <si>
    <t>https://drive.google.com/drive/folders/1Rr-1MdbRFRoqnR-twHioduLTgtCVHtfO?usp=share_link</t>
  </si>
  <si>
    <t>Sistematización de los encuentros de diálogo participativo.</t>
  </si>
  <si>
    <t>Enlace de comunicaciones de cada dependencia.</t>
  </si>
  <si>
    <t>https://drive.google.com/drive/folders/1N-i1TnqReapYzpvHFAVlT5QTAgq8yObB?usp=share_link</t>
  </si>
  <si>
    <t>Elaboración y publicación de boletin en el micrositio web de cada dialogo participativo.</t>
  </si>
  <si>
    <t>1° Evidencia https://palmira.gov.co/?s=rendici%C3%B3n+de+cuentas  
2° Evidencia https://palmira.gov.co/tag/dialogos-participativos/</t>
  </si>
  <si>
    <t xml:space="preserve">Enviar informe por dependencia de los temas de RdC integrando las observaciones realizadas por la comunidad y los grupos de interés en los encuentros de diálogo participativo. </t>
  </si>
  <si>
    <t>Dirección de TIcs</t>
  </si>
  <si>
    <t>Elaboración de informe general de Rendición de cuentas (consolidado)</t>
  </si>
  <si>
    <t>chrome-extension://efaidnbmnnnibpcajpcglclefindmkaj/https://palmira.gov.co/wp-content/uploads/2022/11/Informe-general-Rendicion-de-cuentas-2022.pdf</t>
  </si>
  <si>
    <t>Publicación del informe general  de rendición de cuentas</t>
  </si>
  <si>
    <t>Dirección de Comunicaciones y Tics</t>
  </si>
  <si>
    <t>Definir requerimientos logísticos y estrategia comunicativa para la audiencia pública participativa</t>
  </si>
  <si>
    <t>Convocatoria y presentación de la agenda para  audiencia pública participativa</t>
  </si>
  <si>
    <t>Dirección de comunicaciones, Secretaría de Participación Comunitaria, enlaces de RdC</t>
  </si>
  <si>
    <t>https://drive.google.com/drive/folders/1XLJcl0W8UsoB6dTlI0FkqyJxNcXliZdP?usp=share_link</t>
  </si>
  <si>
    <t>Realización audiencia pública participativa</t>
  </si>
  <si>
    <t>Dirección de comunicaciones y Equipo Líder de Rdc.</t>
  </si>
  <si>
    <t>https://drive.google.com/drive/folders/1QZwCso5UlSfS3W310NzZFLf2bA1nknKO?usp=share_link</t>
  </si>
  <si>
    <t>Sistematización de la audiencia pública</t>
  </si>
  <si>
    <r>
      <rPr>
        <u/>
        <sz val="11"/>
        <color rgb="FF1155CC"/>
        <rFont val="Arial Narrow"/>
      </rPr>
      <t>https://drive.google.com/drive/folders/1QZwCso5UlSfS3W310NzZFLf2bA1nknKO?usp=share_link</t>
    </r>
    <r>
      <rPr>
        <sz val="11"/>
        <color theme="1"/>
        <rFont val="Arial Narrow"/>
      </rPr>
      <t>k</t>
    </r>
  </si>
  <si>
    <t xml:space="preserve">           SEGUIMIENTO Y EVALUACION</t>
  </si>
  <si>
    <t>Realización del Informe del proceso de rendición de cuentas</t>
  </si>
  <si>
    <t>https://drive.google.com/file/d/19lb_jA6_pfppGY35G3g4Fu-rsSknulJN/view?usp=share_link</t>
  </si>
  <si>
    <t xml:space="preserve">Publicación del informe </t>
  </si>
  <si>
    <t>chrome-extension://efaidnbmnnnibpcajpcglclefindmkaj/https://palmira.gov.co/wp-content/uploads/2023/01/Informe-Final-Rendicion-de-Cuentas-Palmira-2022.pdf</t>
  </si>
  <si>
    <t>ALISTAMIENTO</t>
  </si>
  <si>
    <t>REQUERIMIENTO</t>
  </si>
  <si>
    <t>ENERO</t>
  </si>
  <si>
    <t>DISEÑO METODOLÓGICO</t>
  </si>
  <si>
    <t>Consulta documento estrategia RdC 2022 para recibir observaciones de la ciudadanía</t>
  </si>
  <si>
    <t>Realizar cuña o boletin anunciando que la administración se encuentra diseñando la estrategia y que sera presentada a la ciudadania en proximos dias estar atentos (Previo a la consulta de la estrategia)</t>
  </si>
  <si>
    <t>Dirección de comunicaciones</t>
  </si>
  <si>
    <t>Realizar pieza o boletin informativo para la consulta de la estrategia con la opción de comentarios para que la ciudadania participe</t>
  </si>
  <si>
    <r>
      <rPr>
        <u/>
        <sz val="11"/>
        <color rgb="FF000000"/>
        <rFont val="&quot;Arial Narrow&quot;, sans-serif"/>
      </rPr>
      <t>https://palmira.gov.co/noticias/conozca-y-participe-en-el-proceso-de-rendicion-de-cuentas-2022/</t>
    </r>
    <r>
      <rPr>
        <sz val="11"/>
        <color rgb="FF000000"/>
        <rFont val="&quot;Arial Narrow&quot;, sans-serif"/>
      </rPr>
      <t xml:space="preserve"> </t>
    </r>
  </si>
  <si>
    <t>Difundir el boletin o pieza por diferentes medios para que la ciudadania participe en la consulta de la estrategia</t>
  </si>
  <si>
    <r>
      <rPr>
        <sz val="11"/>
        <color rgb="FF000000"/>
        <rFont val="&quot;Arial Narrow&quot;, sans-serif"/>
      </rPr>
      <t xml:space="preserve">¡Desde la Alcaldía de Palmira nos preparamos para rendirle cuentas a la ciudadanía! 🗣️
Conoce la estrategia que diseñamos para llevar a cabo este proceso y déjanos conocer tu opinión a través de este mismo enlace. 👇
https://bit.ly/3QmSvAy
Vos también podés hacer parte de este #NuevoCamino para Palmira.
https://www.instagram.com/p/CiNcTZvOd5Q/?igshid=YmMyMTA2M2Y=
https://twitter.com/alcaldiapalmira/status/1567530534867292160?s=21&amp;t=5FBcObZIzDJWldly8rsPyA
https://m.facebook.com/story.php?story_fbid=pfbid0TJ2BUtV3usqbbt9Ai8mjiWzDHHZLPjRAWSKwxYRYBS8MEFtGtejyJT1UZxbNRbyhl&amp;id=100064597485449
</t>
    </r>
    <r>
      <rPr>
        <u/>
        <sz val="11"/>
        <color rgb="FF1155CC"/>
        <rFont val="&quot;Arial Narrow&quot;, sans-serif"/>
      </rPr>
      <t>https://t.me/AlcaldiaDePalmira/3756</t>
    </r>
  </si>
  <si>
    <t>Metricas de las personas que interactuaron con el instrumento de consulta y las opiniones por parte de la ciudadania</t>
  </si>
  <si>
    <t>Publicación del documento final de la estrategia de rendición de cuentas posterior a las observaciones de la comunidad 2022 en el micrositio web.</t>
  </si>
  <si>
    <t>Revisión del documento estrategia de rendición de cuentas</t>
  </si>
  <si>
    <r>
      <rPr>
        <u/>
        <sz val="11"/>
        <color rgb="FF1155CC"/>
        <rFont val="&quot;Arial Narrow&quot;, sans-serif"/>
      </rPr>
      <t>https://docs.google.com/document/d/1BbnIuopBn_gJbvfCx3WRyEs4H5tbQHea/edit?usp=sharing&amp;ouid=111950847084425234566&amp;rtpof=true&amp;sd=true</t>
    </r>
    <r>
      <rPr>
        <sz val="11"/>
        <color rgb="FF000000"/>
        <rFont val="&quot;Arial Narrow&quot;, sans-serif"/>
      </rPr>
      <t xml:space="preserve"> </t>
    </r>
  </si>
  <si>
    <t>EJECUCION</t>
  </si>
  <si>
    <t>Espacios de interacción para postulación de tematicas por parte de la ciudadania</t>
  </si>
  <si>
    <t>Realizar pieza grafica para que la ciudadania escoge la tematica de interes</t>
  </si>
  <si>
    <t>Diseñar el instrumento para escoger la tematica de interes</t>
  </si>
  <si>
    <t>Publicar la pieza para que la ciudadania participe</t>
  </si>
  <si>
    <t>Recolectar metricas y resultados de las tematicas mas relevante</t>
  </si>
  <si>
    <t>Pieza virtual informativa para servidores públicos sobre la generalidad e importancia del porceso</t>
  </si>
  <si>
    <t>Diseño de pieza virtual</t>
  </si>
  <si>
    <t>Publicación de la pieza en intranet y correo institucional</t>
  </si>
  <si>
    <t>Recolectar resultados del ejercicio, numero de participantes y opiniones al respecto</t>
  </si>
  <si>
    <t>Definir guión para la capacitación</t>
  </si>
  <si>
    <t>Definir aspectos logisticos para la capacitación</t>
  </si>
  <si>
    <t>Transmisión facebook live de capacitación</t>
  </si>
  <si>
    <t>Recolectar métricas y resultados de la capacitación</t>
  </si>
  <si>
    <t>Elaboración y envío de informe de la rendicion de cuentas de cada una de las dependencia a sus grupos de valor y ciudadanía interesada en participar en los encuentros de diálogo participativo</t>
  </si>
  <si>
    <t>Definir diseño de ficha</t>
  </si>
  <si>
    <t>Definir instrumento de recolección de información</t>
  </si>
  <si>
    <t>Envio de las fichas por dependencias</t>
  </si>
  <si>
    <t>Convocatoria a los encuentros de diálogo participativo</t>
  </si>
  <si>
    <t>Diseño de piezas</t>
  </si>
  <si>
    <t>Difusión de piezas para convocatoria</t>
  </si>
  <si>
    <t>Definir logistica (guión, medio de transmisión, equipos tecnologicos, acondicionamiento del lugar, definir comunicador que acompaña el espacio, aplicación de encuestas y funciones de los asistentes) para el desarrollo del espacio</t>
  </si>
  <si>
    <t>Acompañamiento de espacios, levantamiento de información (Tomas fotograficas)</t>
  </si>
  <si>
    <t>15
 16
 17</t>
  </si>
  <si>
    <t>22
 23
 24</t>
  </si>
  <si>
    <t>Video resumen desarrollo de los espacios</t>
  </si>
  <si>
    <t>Publicación del informe general de rendición de cuentas</t>
  </si>
  <si>
    <t>Previo a la publicación dar linea de la unificación de las fichas para construir informe</t>
  </si>
  <si>
    <t>Revisión del documento informe rendición de cuentas</t>
  </si>
  <si>
    <t>Agenda para la Audiencia Publica</t>
  </si>
  <si>
    <t>Convocatoria a la audiencia pública participativa</t>
  </si>
  <si>
    <t>Difusión de piezas de convocatoria y agenda para la Audiencia</t>
  </si>
  <si>
    <t>Acompañamiento logistico del evento</t>
  </si>
  <si>
    <t>SEGUIMIENTO Y EVALUACION</t>
  </si>
  <si>
    <t>Recolectar y cargar las evidencias de las actividades a cargo</t>
  </si>
  <si>
    <t>Publicación del informe</t>
  </si>
  <si>
    <t>Revisión de documento</t>
  </si>
  <si>
    <t>Id actividad</t>
  </si>
  <si>
    <t>MES NUMERO</t>
  </si>
  <si>
    <t>FECHA DE REALIZACIÓN ACTIVIDAD</t>
  </si>
  <si>
    <t>AÑO REALIZADO</t>
  </si>
  <si>
    <t>MES DE REALIZADO</t>
  </si>
  <si>
    <t>SEMANA REALIZADO</t>
  </si>
  <si>
    <t>NUMERO SEMANA REALIZADO</t>
  </si>
  <si>
    <t>Mes actual</t>
  </si>
  <si>
    <t>día actual</t>
  </si>
  <si>
    <t>No de semana</t>
  </si>
  <si>
    <t>Número de la semana</t>
  </si>
  <si>
    <t>ESTADO</t>
  </si>
  <si>
    <t>AÑO_M</t>
  </si>
  <si>
    <t>MES_M</t>
  </si>
  <si>
    <t>SEMANA_M</t>
  </si>
  <si>
    <t>TIEMPO</t>
  </si>
  <si>
    <t>Marzo</t>
  </si>
  <si>
    <t>Mayo</t>
  </si>
  <si>
    <t>Junio</t>
  </si>
  <si>
    <t>Julio</t>
  </si>
  <si>
    <t>Agosto</t>
  </si>
  <si>
    <t>Pieza virtual informativa para a servidores públicos sobre la generalidad e importancia  del porceso</t>
  </si>
  <si>
    <t>Septiembre</t>
  </si>
  <si>
    <t xml:space="preserve">Septiembre </t>
  </si>
  <si>
    <t>Noviembre</t>
  </si>
  <si>
    <t>Elaboración y envío de informe de la rendicion de cuentas de cada una de las  dependencia a sus grupos de valor y ciudadanía interesada en participar en los encuentros de diálogo participativo</t>
  </si>
  <si>
    <t>Octubre</t>
  </si>
  <si>
    <t xml:space="preserve">Noviembre </t>
  </si>
  <si>
    <t>Diciembre</t>
  </si>
  <si>
    <t>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</si>
</sst>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d\,m\ yy"/>
  </numFmts>
  <fonts count="31">
    <font>
      <sz val="11"/>
      <color theme="1"/>
      <name val="Calibri"/>
      <scheme val="minor"/>
    </font>
    <font>
      <b/>
      <sz val="12"/>
      <color theme="1"/>
      <name val="Century Gothic"/>
    </font>
    <font>
      <b/>
      <sz val="12"/>
      <color rgb="FF000000"/>
      <name val="Century Gothic"/>
    </font>
    <font>
      <sz val="12"/>
      <color theme="1"/>
      <name val="Century Gothic"/>
    </font>
    <font>
      <sz val="12"/>
      <color rgb="FF000000"/>
      <name val="Century Gothic"/>
    </font>
    <font>
      <sz val="11"/>
      <color rgb="FF000000"/>
      <name val="Century Gothic"/>
    </font>
    <font>
      <sz val="11"/>
      <color theme="1"/>
      <name val="Calibri"/>
    </font>
    <font>
      <sz val="11"/>
      <color theme="1"/>
      <name val="Arial Narrow"/>
    </font>
    <font>
      <b/>
      <sz val="11"/>
      <color rgb="FF000000"/>
      <name val="Arial Narrow"/>
    </font>
    <font>
      <sz val="11"/>
      <name val="Calibri"/>
    </font>
    <font>
      <sz val="11"/>
      <color rgb="FF000000"/>
      <name val="Arial Narrow"/>
    </font>
    <font>
      <u/>
      <sz val="11"/>
      <color rgb="FF0563C1"/>
      <name val="Arial Narrow"/>
    </font>
    <font>
      <u/>
      <sz val="11"/>
      <color rgb="FF0563C1"/>
      <name val="Arial Narrow"/>
    </font>
    <font>
      <u/>
      <sz val="11"/>
      <color rgb="FF0563C1"/>
      <name val="Arial Narrow"/>
    </font>
    <font>
      <u/>
      <sz val="11"/>
      <color rgb="FF0563C1"/>
      <name val="Arial Narrow"/>
    </font>
    <font>
      <u/>
      <sz val="11"/>
      <color rgb="FF000000"/>
      <name val="Arial Narrow"/>
    </font>
    <font>
      <u/>
      <sz val="11"/>
      <color rgb="FF000000"/>
      <name val="Arial Narrow"/>
    </font>
    <font>
      <u/>
      <sz val="11"/>
      <color rgb="FF0000FF"/>
      <name val="Arial Narrow"/>
    </font>
    <font>
      <u/>
      <sz val="11"/>
      <color rgb="FFFF0000"/>
      <name val="Arial Narrow"/>
    </font>
    <font>
      <u/>
      <sz val="11"/>
      <color theme="1"/>
      <name val="Arial Narrow"/>
    </font>
    <font>
      <u/>
      <sz val="11"/>
      <color theme="1"/>
      <name val="Arial Narrow"/>
    </font>
    <font>
      <b/>
      <sz val="11"/>
      <color rgb="FF000000"/>
      <name val="&quot;Arial Narrow&quot;"/>
    </font>
    <font>
      <sz val="11"/>
      <color rgb="FF000000"/>
      <name val="&quot;Arial Narrow&quot;"/>
    </font>
    <font>
      <u/>
      <sz val="11"/>
      <color rgb="FF000000"/>
      <name val="&quot;Arial Narrow&quot;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name val="Arial Narrow"/>
    </font>
    <font>
      <u/>
      <sz val="11"/>
      <color rgb="FF1155CC"/>
      <name val="Arial Narrow"/>
    </font>
    <font>
      <u/>
      <sz val="11"/>
      <color rgb="FF000000"/>
      <name val="&quot;Arial Narrow&quot;, sans-serif"/>
    </font>
    <font>
      <sz val="11"/>
      <color rgb="FF000000"/>
      <name val="&quot;Arial Narrow&quot;, sans-serif"/>
    </font>
    <font>
      <u/>
      <sz val="11"/>
      <color rgb="FF1155CC"/>
      <name val="&quot;Arial Narrow&quot;, sans-serif"/>
    </font>
  </fonts>
  <fills count="1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8CBAD"/>
        <bgColor rgb="FFF8CBAD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 readingOrder="1"/>
    </xf>
    <xf numFmtId="0" fontId="3" fillId="0" borderId="0" xfId="0" applyFont="1"/>
    <xf numFmtId="0" fontId="1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readingOrder="1"/>
    </xf>
    <xf numFmtId="0" fontId="4" fillId="4" borderId="2" xfId="0" applyFont="1" applyFill="1" applyBorder="1" applyAlignment="1">
      <alignment horizontal="left" vertical="top" wrapText="1" readingOrder="1"/>
    </xf>
    <xf numFmtId="0" fontId="1" fillId="4" borderId="3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6" borderId="4" xfId="0" applyFont="1" applyFill="1" applyBorder="1"/>
    <xf numFmtId="0" fontId="6" fillId="7" borderId="4" xfId="0" applyFont="1" applyFill="1" applyBorder="1"/>
    <xf numFmtId="0" fontId="6" fillId="8" borderId="4" xfId="0" applyFont="1" applyFill="1" applyBorder="1"/>
    <xf numFmtId="0" fontId="6" fillId="9" borderId="4" xfId="0" applyFont="1" applyFill="1" applyBorder="1"/>
    <xf numFmtId="0" fontId="6" fillId="10" borderId="4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0" borderId="21" xfId="0" applyFont="1" applyBorder="1"/>
    <xf numFmtId="0" fontId="7" fillId="0" borderId="21" xfId="0" applyFont="1" applyBorder="1" applyAlignment="1">
      <alignment wrapText="1"/>
    </xf>
    <xf numFmtId="0" fontId="7" fillId="0" borderId="7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4" fontId="7" fillId="0" borderId="21" xfId="0" applyNumberFormat="1" applyFont="1" applyBorder="1"/>
    <xf numFmtId="0" fontId="11" fillId="0" borderId="18" xfId="0" applyFont="1" applyBorder="1" applyAlignment="1">
      <alignment vertical="center" wrapText="1"/>
    </xf>
    <xf numFmtId="164" fontId="7" fillId="0" borderId="21" xfId="0" applyNumberFormat="1" applyFont="1" applyBorder="1"/>
    <xf numFmtId="0" fontId="12" fillId="0" borderId="21" xfId="0" applyFont="1" applyBorder="1" applyAlignment="1">
      <alignment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/>
    </xf>
    <xf numFmtId="0" fontId="13" fillId="0" borderId="21" xfId="0" applyFont="1" applyBorder="1" applyAlignment="1">
      <alignment wrapText="1"/>
    </xf>
    <xf numFmtId="0" fontId="14" fillId="0" borderId="21" xfId="0" applyFont="1" applyBorder="1"/>
    <xf numFmtId="165" fontId="7" fillId="0" borderId="21" xfId="0" applyNumberFormat="1" applyFont="1" applyBorder="1"/>
    <xf numFmtId="0" fontId="15" fillId="0" borderId="21" xfId="0" applyFont="1" applyBorder="1" applyAlignment="1">
      <alignment wrapText="1"/>
    </xf>
    <xf numFmtId="0" fontId="16" fillId="0" borderId="21" xfId="0" applyFont="1" applyBorder="1"/>
    <xf numFmtId="0" fontId="17" fillId="0" borderId="21" xfId="0" applyFont="1" applyBorder="1" applyAlignment="1">
      <alignment wrapText="1"/>
    </xf>
    <xf numFmtId="0" fontId="7" fillId="0" borderId="21" xfId="0" applyFont="1" applyBorder="1" applyAlignment="1">
      <alignment vertical="center" wrapText="1"/>
    </xf>
    <xf numFmtId="0" fontId="8" fillId="2" borderId="24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8" fillId="0" borderId="21" xfId="0" applyFont="1" applyBorder="1"/>
    <xf numFmtId="0" fontId="10" fillId="11" borderId="16" xfId="0" applyFont="1" applyFill="1" applyBorder="1" applyAlignment="1">
      <alignment horizontal="left" vertical="center" wrapText="1"/>
    </xf>
    <xf numFmtId="0" fontId="7" fillId="11" borderId="21" xfId="0" applyFont="1" applyFill="1" applyBorder="1" applyAlignment="1">
      <alignment vertical="center" wrapText="1"/>
    </xf>
    <xf numFmtId="0" fontId="19" fillId="0" borderId="21" xfId="0" applyFont="1" applyBorder="1" applyAlignment="1">
      <alignment wrapText="1"/>
    </xf>
    <xf numFmtId="0" fontId="8" fillId="2" borderId="2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top"/>
    </xf>
    <xf numFmtId="0" fontId="8" fillId="2" borderId="30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left" vertical="center"/>
    </xf>
    <xf numFmtId="0" fontId="20" fillId="0" borderId="21" xfId="0" applyFont="1" applyBorder="1" applyAlignment="1">
      <alignment wrapText="1"/>
    </xf>
    <xf numFmtId="0" fontId="7" fillId="11" borderId="21" xfId="0" applyFont="1" applyFill="1" applyBorder="1"/>
    <xf numFmtId="0" fontId="21" fillId="3" borderId="0" xfId="0" applyFont="1" applyFill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0" borderId="43" xfId="0" applyFont="1" applyBorder="1" applyAlignment="1">
      <alignment vertical="center" wrapText="1"/>
    </xf>
    <xf numFmtId="0" fontId="22" fillId="0" borderId="43" xfId="0" applyFont="1" applyBorder="1" applyAlignment="1">
      <alignment vertical="center"/>
    </xf>
    <xf numFmtId="0" fontId="22" fillId="12" borderId="43" xfId="0" applyFont="1" applyFill="1" applyBorder="1" applyAlignment="1">
      <alignment vertical="center"/>
    </xf>
    <xf numFmtId="0" fontId="22" fillId="13" borderId="43" xfId="0" applyFont="1" applyFill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1" fillId="3" borderId="35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22" fillId="12" borderId="43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2" fillId="12" borderId="42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12" borderId="33" xfId="0" applyFont="1" applyFill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2" fillId="12" borderId="43" xfId="0" applyFont="1" applyFill="1" applyBorder="1" applyAlignment="1">
      <alignment horizontal="center" vertical="center"/>
    </xf>
    <xf numFmtId="166" fontId="22" fillId="13" borderId="43" xfId="0" applyNumberFormat="1" applyFont="1" applyFill="1" applyBorder="1" applyAlignment="1">
      <alignment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35" xfId="0" applyFont="1" applyFill="1" applyBorder="1" applyAlignment="1">
      <alignment horizontal="center" vertical="center"/>
    </xf>
    <xf numFmtId="0" fontId="22" fillId="12" borderId="35" xfId="0" applyFont="1" applyFill="1" applyBorder="1" applyAlignment="1">
      <alignment vertical="center" wrapText="1"/>
    </xf>
    <xf numFmtId="0" fontId="22" fillId="0" borderId="33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22" fillId="12" borderId="1" xfId="0" applyFont="1" applyFill="1" applyBorder="1" applyAlignment="1">
      <alignment vertical="center"/>
    </xf>
    <xf numFmtId="0" fontId="22" fillId="0" borderId="4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5" fillId="0" borderId="0" xfId="0" applyFont="1"/>
    <xf numFmtId="0" fontId="10" fillId="0" borderId="1" xfId="0" applyFont="1" applyBorder="1" applyAlignment="1">
      <alignment horizontal="left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left" vertical="center"/>
    </xf>
    <xf numFmtId="0" fontId="10" fillId="11" borderId="16" xfId="0" applyFont="1" applyFill="1" applyBorder="1" applyAlignment="1">
      <alignment horizontal="left" vertical="center"/>
    </xf>
    <xf numFmtId="0" fontId="10" fillId="14" borderId="16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11" xfId="0" applyFont="1" applyBorder="1"/>
    <xf numFmtId="0" fontId="9" fillId="0" borderId="9" xfId="0" applyFont="1" applyBorder="1"/>
    <xf numFmtId="0" fontId="9" fillId="0" borderId="12" xfId="0" applyFont="1" applyBorder="1"/>
    <xf numFmtId="0" fontId="8" fillId="2" borderId="18" xfId="0" applyFont="1" applyFill="1" applyBorder="1" applyAlignment="1">
      <alignment horizontal="left" vertical="center"/>
    </xf>
    <xf numFmtId="0" fontId="9" fillId="0" borderId="19" xfId="0" applyFont="1" applyBorder="1"/>
    <xf numFmtId="0" fontId="9" fillId="0" borderId="20" xfId="0" applyFont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15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13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8" fillId="2" borderId="7" xfId="0" applyFont="1" applyFill="1" applyBorder="1" applyAlignment="1">
      <alignment horizontal="center" vertical="top"/>
    </xf>
    <xf numFmtId="0" fontId="21" fillId="3" borderId="38" xfId="0" applyFont="1" applyFill="1" applyBorder="1" applyAlignment="1">
      <alignment horizontal="center" vertical="center"/>
    </xf>
    <xf numFmtId="0" fontId="9" fillId="0" borderId="38" xfId="0" applyFont="1" applyBorder="1"/>
    <xf numFmtId="0" fontId="9" fillId="0" borderId="39" xfId="0" applyFont="1" applyBorder="1"/>
    <xf numFmtId="0" fontId="22" fillId="0" borderId="34" xfId="0" applyFont="1" applyBorder="1" applyAlignment="1">
      <alignment horizontal="center" vertical="center"/>
    </xf>
    <xf numFmtId="0" fontId="9" fillId="0" borderId="36" xfId="0" applyFont="1" applyBorder="1"/>
    <xf numFmtId="0" fontId="9" fillId="0" borderId="42" xfId="0" applyFont="1" applyBorder="1"/>
    <xf numFmtId="0" fontId="22" fillId="0" borderId="34" xfId="0" applyFont="1" applyBorder="1" applyAlignment="1">
      <alignment horizontal="left" vertical="center" wrapText="1"/>
    </xf>
    <xf numFmtId="0" fontId="21" fillId="3" borderId="45" xfId="0" applyFont="1" applyFill="1" applyBorder="1" applyAlignment="1">
      <alignment horizontal="center" vertical="center"/>
    </xf>
    <xf numFmtId="0" fontId="9" fillId="0" borderId="46" xfId="0" applyFont="1" applyBorder="1"/>
    <xf numFmtId="0" fontId="21" fillId="3" borderId="37" xfId="0" applyFont="1" applyFill="1" applyBorder="1" applyAlignment="1">
      <alignment horizontal="center" vertical="center"/>
    </xf>
    <xf numFmtId="0" fontId="9" fillId="0" borderId="44" xfId="0" applyFont="1" applyBorder="1"/>
    <xf numFmtId="0" fontId="22" fillId="12" borderId="47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48" xfId="0" applyFont="1" applyBorder="1"/>
    <xf numFmtId="0" fontId="22" fillId="12" borderId="47" xfId="0" applyFont="1" applyFill="1" applyBorder="1" applyAlignment="1">
      <alignment horizontal="left" vertical="center"/>
    </xf>
    <xf numFmtId="0" fontId="22" fillId="12" borderId="37" xfId="0" applyFont="1" applyFill="1" applyBorder="1" applyAlignment="1">
      <alignment horizontal="center" vertical="center"/>
    </xf>
    <xf numFmtId="0" fontId="22" fillId="12" borderId="37" xfId="0" applyFont="1" applyFill="1" applyBorder="1" applyAlignment="1">
      <alignment horizontal="left" vertical="center"/>
    </xf>
    <xf numFmtId="0" fontId="22" fillId="12" borderId="40" xfId="0" applyFont="1" applyFill="1" applyBorder="1" applyAlignment="1">
      <alignment horizontal="center" vertical="center"/>
    </xf>
    <xf numFmtId="0" fontId="9" fillId="0" borderId="49" xfId="0" applyFont="1" applyBorder="1"/>
    <xf numFmtId="0" fontId="22" fillId="12" borderId="34" xfId="0" applyFont="1" applyFill="1" applyBorder="1" applyAlignment="1">
      <alignment horizontal="left" vertical="center" wrapText="1"/>
    </xf>
    <xf numFmtId="0" fontId="22" fillId="12" borderId="34" xfId="0" applyFont="1" applyFill="1" applyBorder="1" applyAlignment="1">
      <alignment horizontal="center" vertical="center"/>
    </xf>
    <xf numFmtId="0" fontId="22" fillId="12" borderId="34" xfId="0" applyFont="1" applyFill="1" applyBorder="1" applyAlignment="1">
      <alignment vertical="center" wrapText="1"/>
    </xf>
    <xf numFmtId="0" fontId="21" fillId="3" borderId="34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left" vertical="center"/>
    </xf>
    <xf numFmtId="0" fontId="9" fillId="0" borderId="32" xfId="0" applyFont="1" applyBorder="1"/>
    <xf numFmtId="0" fontId="21" fillId="3" borderId="40" xfId="0" applyFont="1" applyFill="1" applyBorder="1" applyAlignment="1">
      <alignment horizontal="center" vertical="center"/>
    </xf>
    <xf numFmtId="0" fontId="9" fillId="0" borderId="33" xfId="0" applyFont="1" applyBorder="1"/>
    <xf numFmtId="0" fontId="21" fillId="3" borderId="0" xfId="0" applyFont="1" applyFill="1" applyAlignment="1">
      <alignment horizontal="center" vertical="center"/>
    </xf>
    <xf numFmtId="0" fontId="9" fillId="0" borderId="41" xfId="0" applyFont="1" applyBorder="1"/>
    <xf numFmtId="0" fontId="21" fillId="3" borderId="34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62"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3F3F"/>
      </font>
      <fill>
        <patternFill patternType="solid">
          <fgColor rgb="FFFF0000"/>
          <bgColor rgb="FFFF0000"/>
        </patternFill>
      </fill>
    </dxf>
    <dxf>
      <font>
        <color rgb="FFFB8261"/>
      </font>
      <fill>
        <patternFill patternType="solid">
          <fgColor rgb="FFFB8261"/>
          <bgColor rgb="FFFB826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0-mmOpFbKAnzSJnIx0Omkxy00LKZnfZ/view?usp=sharing" TargetMode="External"/><Relationship Id="rId13" Type="http://schemas.openxmlformats.org/officeDocument/2006/relationships/hyperlink" Target="https://drive.google.com/drive/folders/1_4NHgFR54xd02g5yrtgMP_tUkAm6SeT9?usp=share_link" TargetMode="External"/><Relationship Id="rId18" Type="http://schemas.openxmlformats.org/officeDocument/2006/relationships/hyperlink" Target="https://drive.google.com/drive/folders/1nujthZwkNDTQ4HR-YSoALn9XW1B7TZYQ?usp=share_link" TargetMode="External"/><Relationship Id="rId26" Type="http://schemas.openxmlformats.org/officeDocument/2006/relationships/hyperlink" Target="https://drive.google.com/drive/folders/1QZwCso5UlSfS3W310NzZFLf2bA1nknKO?usp=share_link" TargetMode="External"/><Relationship Id="rId3" Type="http://schemas.openxmlformats.org/officeDocument/2006/relationships/hyperlink" Target="https://drive.google.com/drive/folders/1E0AFtAF2-smzBhT6Vsg66nPEFY_NLJf6?usp=sharing" TargetMode="External"/><Relationship Id="rId21" Type="http://schemas.openxmlformats.org/officeDocument/2006/relationships/hyperlink" Target="https://drive.google.com/drive/folders/1Rr-1MdbRFRoqnR-twHioduLTgtCVHtfO?usp=share_link" TargetMode="External"/><Relationship Id="rId7" Type="http://schemas.openxmlformats.org/officeDocument/2006/relationships/hyperlink" Target="https://docs.google.com/presentation/d/1GQroBh7ItwqbWV_-otBuQO46XUMS3ro6/edit?usp=sharing&amp;ouid=107381942650200526825&amp;rtpof=true&amp;sd=true" TargetMode="External"/><Relationship Id="rId12" Type="http://schemas.openxmlformats.org/officeDocument/2006/relationships/hyperlink" Target="https://drive.google.com/drive/folders/13ubziryvXDXWUgQRY1FKA7_cNuehNL2X?usp=sharing" TargetMode="External"/><Relationship Id="rId17" Type="http://schemas.openxmlformats.org/officeDocument/2006/relationships/hyperlink" Target="https://drive.google.com/drive/folders/1bLYXNzDWQ3cijig7n5bSYtutjUdExlhX" TargetMode="External"/><Relationship Id="rId25" Type="http://schemas.openxmlformats.org/officeDocument/2006/relationships/hyperlink" Target="https://drive.google.com/drive/folders/1XLJcl0W8UsoB6dTlI0FkqyJxNcXliZdP?usp=share_link" TargetMode="External"/><Relationship Id="rId2" Type="http://schemas.openxmlformats.org/officeDocument/2006/relationships/hyperlink" Target="https://drive.google.com/drive/folders/12eD2fMv2ngdxiWSV-h-9S6MGI8YPC_oD?usp=sharing" TargetMode="External"/><Relationship Id="rId16" Type="http://schemas.openxmlformats.org/officeDocument/2006/relationships/hyperlink" Target="https://drive.google.com/drive/folders/13Uy_Jtqawpyl82ss0mOQDzuZyhNYo35L?usp=sharing" TargetMode="External"/><Relationship Id="rId20" Type="http://schemas.openxmlformats.org/officeDocument/2006/relationships/hyperlink" Target="https://drive.google.com/drive/folders/1ATgU11QSL7NfTRiMbB4WkEBgskmlBjIl?usp=share_link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drive.google.com/drive/folders/12eD2fMv2ngdxiWSV-h-9S6MGI8YPC_oD?usp=sharing" TargetMode="External"/><Relationship Id="rId6" Type="http://schemas.openxmlformats.org/officeDocument/2006/relationships/hyperlink" Target="https://palmira.gov.co/transparencia/participa/rendicion-de-cuentas/" TargetMode="External"/><Relationship Id="rId11" Type="http://schemas.openxmlformats.org/officeDocument/2006/relationships/hyperlink" Target="https://drive.google.com/drive/folders/1xAR_DaNF8gmB-kkm8G98k05k0LEagDyv?usp=sharing" TargetMode="External"/><Relationship Id="rId24" Type="http://schemas.openxmlformats.org/officeDocument/2006/relationships/hyperlink" Target="https://docs.google.com/presentation/d/1GQroBh7ItwqbWV_-otBuQO46XUMS3ro6/edit?usp=sharing&amp;ouid=107381942650200526825&amp;rtpof=true&amp;sd=true" TargetMode="External"/><Relationship Id="rId5" Type="http://schemas.openxmlformats.org/officeDocument/2006/relationships/hyperlink" Target="https://drive.google.com/drive/folders/1XGpREShXRqsTsemnP5r_bxnUZa6DKUne?usp=sharing" TargetMode="External"/><Relationship Id="rId15" Type="http://schemas.openxmlformats.org/officeDocument/2006/relationships/hyperlink" Target="https://drive.google.com/drive/folders/1Lg_5nlKDSM470dH6fM7HdkQtMiWqoyas?usp=sharing" TargetMode="External"/><Relationship Id="rId23" Type="http://schemas.openxmlformats.org/officeDocument/2006/relationships/hyperlink" Target="https://drive.google.com/drive/folders/1Rr-1MdbRFRoqnR-twHioduLTgtCVHtfO?usp=share_link" TargetMode="External"/><Relationship Id="rId28" Type="http://schemas.openxmlformats.org/officeDocument/2006/relationships/hyperlink" Target="https://drive.google.com/file/d/19lb_jA6_pfppGY35G3g4Fu-rsSknulJN/view?usp=share_link" TargetMode="External"/><Relationship Id="rId10" Type="http://schemas.openxmlformats.org/officeDocument/2006/relationships/hyperlink" Target="https://drive.google.com/file/d/1B0-mmOpFbKAnzSJnIx0Omkxy00LKZnfZ/view?usp=sharing" TargetMode="External"/><Relationship Id="rId19" Type="http://schemas.openxmlformats.org/officeDocument/2006/relationships/hyperlink" Target="https://docs.google.com/forms/d/11n6orszEvk35MN9W2dfg_4BqeIJWMRqR-kDNQU0sGkU/viewform?ts=63861c50&amp;edit_requested=true" TargetMode="External"/><Relationship Id="rId4" Type="http://schemas.openxmlformats.org/officeDocument/2006/relationships/hyperlink" Target="https://drive.google.com/drive/folders/1url5j0w763sMwkwOBRKRucIXuErbMznX?usp=sharing" TargetMode="External"/><Relationship Id="rId9" Type="http://schemas.openxmlformats.org/officeDocument/2006/relationships/hyperlink" Target="https://palmira.gov.co/noticias/conozca-y-participe-en-el-proceso-de-rendicion-de-cuentas-2022/" TargetMode="External"/><Relationship Id="rId14" Type="http://schemas.openxmlformats.org/officeDocument/2006/relationships/hyperlink" Target="https://drive.google.com/file/d/1AFcR4cZNf0valaO6oPMhLwzcD5c2b6J5/view?usp=share_link" TargetMode="External"/><Relationship Id="rId22" Type="http://schemas.openxmlformats.org/officeDocument/2006/relationships/hyperlink" Target="https://drive.google.com/drive/folders/1N-i1TnqReapYzpvHFAVlT5QTAgq8yObB?usp=share_link" TargetMode="External"/><Relationship Id="rId27" Type="http://schemas.openxmlformats.org/officeDocument/2006/relationships/hyperlink" Target="https://drive.google.com/drive/folders/1QZwCso5UlSfS3W310NzZFLf2bA1nknKO?usp=share_link" TargetMode="External"/><Relationship Id="rId30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BbnIuopBn_gJbvfCx3WRyEs4H5tbQHea/edit?usp=sharing&amp;ouid=111950847084425234566&amp;rtpof=true&amp;sd=true" TargetMode="External"/><Relationship Id="rId2" Type="http://schemas.openxmlformats.org/officeDocument/2006/relationships/hyperlink" Target="https://t.me/AlcaldiaDePalmira/3756" TargetMode="External"/><Relationship Id="rId1" Type="http://schemas.openxmlformats.org/officeDocument/2006/relationships/hyperlink" Target="https://palmira.gov.co/noticias/conozca-y-participe-en-el-proceso-de-rendicion-de-cuentas-2022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42578125" defaultRowHeight="15" customHeight="1"/>
  <cols>
    <col min="1" max="1" width="5.85546875" customWidth="1"/>
    <col min="2" max="2" width="60.28515625" customWidth="1"/>
    <col min="3" max="3" width="20.5703125" customWidth="1"/>
    <col min="4" max="4" width="21" customWidth="1"/>
    <col min="5" max="5" width="21.7109375" customWidth="1"/>
    <col min="6" max="26" width="11.42578125" customWidth="1"/>
  </cols>
  <sheetData>
    <row r="1" spans="1:26" ht="17.2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4">
        <v>1</v>
      </c>
      <c r="B2" s="5" t="s">
        <v>5</v>
      </c>
      <c r="C2" s="6" t="s">
        <v>6</v>
      </c>
      <c r="D2" s="7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customHeight="1">
      <c r="A3" s="4">
        <v>2</v>
      </c>
      <c r="B3" s="5" t="s">
        <v>7</v>
      </c>
      <c r="C3" s="6" t="s">
        <v>6</v>
      </c>
      <c r="D3" s="6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>
      <c r="A4" s="4">
        <v>3</v>
      </c>
      <c r="B4" s="5" t="s">
        <v>8</v>
      </c>
      <c r="C4" s="6" t="s">
        <v>9</v>
      </c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>
      <c r="A5" s="4">
        <v>4</v>
      </c>
      <c r="B5" s="5" t="s">
        <v>10</v>
      </c>
      <c r="C5" s="6" t="s">
        <v>9</v>
      </c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>
      <c r="A6" s="4">
        <v>5</v>
      </c>
      <c r="B6" s="5" t="s">
        <v>11</v>
      </c>
      <c r="C6" s="6" t="s">
        <v>12</v>
      </c>
      <c r="D6" s="6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>
      <c r="A7" s="4">
        <v>6</v>
      </c>
      <c r="B7" s="5" t="s">
        <v>13</v>
      </c>
      <c r="C7" s="6" t="s">
        <v>12</v>
      </c>
      <c r="D7" s="6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>
      <c r="A8" s="8">
        <v>7</v>
      </c>
      <c r="B8" s="9" t="s">
        <v>14</v>
      </c>
      <c r="C8" s="10"/>
      <c r="D8" s="10" t="s">
        <v>15</v>
      </c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>
      <c r="A9" s="8">
        <v>8</v>
      </c>
      <c r="B9" s="9" t="s">
        <v>16</v>
      </c>
      <c r="C9" s="10"/>
      <c r="D9" s="10" t="s">
        <v>15</v>
      </c>
      <c r="E9" s="1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>
      <c r="A10" s="8">
        <v>9</v>
      </c>
      <c r="B10" s="9" t="s">
        <v>17</v>
      </c>
      <c r="C10" s="10"/>
      <c r="D10" s="10" t="s">
        <v>18</v>
      </c>
      <c r="E10" s="1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>
      <c r="A11" s="8">
        <v>10</v>
      </c>
      <c r="B11" s="9" t="s">
        <v>19</v>
      </c>
      <c r="C11" s="10"/>
      <c r="D11" s="10" t="s">
        <v>20</v>
      </c>
      <c r="E11" s="1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>
      <c r="A12" s="8">
        <v>11</v>
      </c>
      <c r="B12" s="9" t="s">
        <v>21</v>
      </c>
      <c r="C12" s="10"/>
      <c r="D12" s="10" t="s">
        <v>22</v>
      </c>
      <c r="E12" s="1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>
      <c r="A13" s="8">
        <v>12</v>
      </c>
      <c r="B13" s="9" t="s">
        <v>23</v>
      </c>
      <c r="C13" s="10"/>
      <c r="D13" s="10" t="s">
        <v>22</v>
      </c>
      <c r="E13" s="1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>
      <c r="A14" s="4">
        <v>13</v>
      </c>
      <c r="B14" s="5" t="s">
        <v>24</v>
      </c>
      <c r="C14" s="6"/>
      <c r="D14" s="6"/>
      <c r="E14" s="6" t="s">
        <v>25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>
      <c r="A15" s="4">
        <v>14</v>
      </c>
      <c r="B15" s="5" t="s">
        <v>26</v>
      </c>
      <c r="C15" s="6"/>
      <c r="D15" s="6"/>
      <c r="E15" s="6" t="s">
        <v>25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>
      <c r="A16" s="4">
        <v>15</v>
      </c>
      <c r="B16" s="5" t="s">
        <v>27</v>
      </c>
      <c r="C16" s="6"/>
      <c r="D16" s="6"/>
      <c r="E16" s="6" t="s">
        <v>28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>
      <c r="A17" s="4">
        <v>16</v>
      </c>
      <c r="B17" s="5" t="s">
        <v>29</v>
      </c>
      <c r="C17" s="6"/>
      <c r="D17" s="6"/>
      <c r="E17" s="6" t="s">
        <v>28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>
      <c r="A18" s="4">
        <v>17</v>
      </c>
      <c r="B18" s="5" t="s">
        <v>30</v>
      </c>
      <c r="C18" s="11"/>
      <c r="D18" s="11"/>
      <c r="E18" s="6" t="s">
        <v>31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>
      <c r="A19" s="12">
        <v>18</v>
      </c>
      <c r="B19" s="5" t="s">
        <v>32</v>
      </c>
      <c r="C19" s="13"/>
      <c r="D19" s="13"/>
      <c r="E19" s="14" t="s">
        <v>31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>
      <c r="A20" s="1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>
      <c r="A21" s="1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>
      <c r="A22" s="1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>
      <c r="A23" s="1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>
      <c r="A24" s="1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>
      <c r="A25" s="1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>
      <c r="A26" s="1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>
      <c r="A27" s="1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>
      <c r="A28" s="1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>
      <c r="A30" s="1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>
      <c r="A33" s="1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>
      <c r="A34" s="1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>
      <c r="A35" s="1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>
      <c r="A36" s="1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>
      <c r="A37" s="1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>
      <c r="A38" s="1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>
      <c r="A39" s="1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>
      <c r="A40" s="1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>
      <c r="A41" s="1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>
      <c r="A42" s="1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>
      <c r="A43" s="1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customHeight="1">
      <c r="A44" s="1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customHeight="1">
      <c r="A45" s="1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>
      <c r="A46" s="1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>
      <c r="A47" s="1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>
      <c r="A48" s="1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>
      <c r="A49" s="1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>
      <c r="A50" s="1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>
      <c r="A51" s="1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>
      <c r="A52" s="1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>
      <c r="A53" s="1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>
      <c r="A54" s="1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>
      <c r="A55" s="1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>
      <c r="A56" s="1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>
      <c r="A57" s="1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>
      <c r="A58" s="1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>
      <c r="A59" s="1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>
      <c r="A60" s="1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>
      <c r="A61" s="1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>
      <c r="A62" s="1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>
      <c r="A63" s="1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>
      <c r="A64" s="1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>
      <c r="A65" s="1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>
      <c r="A66" s="1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>
      <c r="A67" s="1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>
      <c r="A68" s="1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>
      <c r="A69" s="1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>
      <c r="A70" s="1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>
      <c r="A71" s="1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>
      <c r="A72" s="1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>
      <c r="A73" s="1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>
      <c r="A74" s="1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>
      <c r="A75" s="1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>
      <c r="A76" s="1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>
      <c r="A77" s="1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>
      <c r="A78" s="1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>
      <c r="A79" s="1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>
      <c r="A80" s="1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>
      <c r="A81" s="1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>
      <c r="A82" s="1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>
      <c r="A83" s="1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>
      <c r="A84" s="1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>
      <c r="A85" s="1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>
      <c r="A86" s="1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>
      <c r="A87" s="1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>
      <c r="A88" s="1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>
      <c r="A89" s="1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>
      <c r="A90" s="1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>
      <c r="A91" s="1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>
      <c r="A92" s="1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>
      <c r="A93" s="1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>
      <c r="A94" s="1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>
      <c r="A95" s="1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>
      <c r="A96" s="1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>
      <c r="A97" s="1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>
      <c r="A98" s="1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>
      <c r="A99" s="1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>
      <c r="A100" s="1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>
      <c r="A101" s="1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>
      <c r="A102" s="1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>
      <c r="A103" s="1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>
      <c r="A104" s="1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>
      <c r="A105" s="1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>
      <c r="A106" s="1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>
      <c r="A107" s="1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>
      <c r="A108" s="1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>
      <c r="A109" s="1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>
      <c r="A110" s="1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>
      <c r="A111" s="1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>
      <c r="A112" s="1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>
      <c r="A113" s="1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>
      <c r="A114" s="1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>
      <c r="A115" s="1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>
      <c r="A116" s="1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>
      <c r="A117" s="1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>
      <c r="A118" s="1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>
      <c r="A119" s="1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>
      <c r="A120" s="1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>
      <c r="A121" s="1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>
      <c r="A122" s="1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>
      <c r="A123" s="1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>
      <c r="A124" s="1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>
      <c r="A125" s="1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>
      <c r="A126" s="1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>
      <c r="A127" s="1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>
      <c r="A128" s="1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>
      <c r="A129" s="1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>
      <c r="A130" s="1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>
      <c r="A131" s="1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>
      <c r="A132" s="1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>
      <c r="A133" s="1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>
      <c r="A134" s="1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>
      <c r="A135" s="1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>
      <c r="A136" s="1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>
      <c r="A137" s="1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>
      <c r="A138" s="1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>
      <c r="A139" s="1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>
      <c r="A140" s="1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>
      <c r="A141" s="1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>
      <c r="A142" s="1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>
      <c r="A143" s="1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>
      <c r="A144" s="1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>
      <c r="A145" s="1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>
      <c r="A146" s="1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>
      <c r="A147" s="1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>
      <c r="A148" s="1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>
      <c r="A149" s="1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>
      <c r="A150" s="1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>
      <c r="A151" s="1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>
      <c r="A152" s="1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>
      <c r="A153" s="1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>
      <c r="A154" s="1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>
      <c r="A155" s="1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>
      <c r="A156" s="1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>
      <c r="A157" s="1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>
      <c r="A158" s="1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>
      <c r="A159" s="1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>
      <c r="A160" s="1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>
      <c r="A161" s="1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>
      <c r="A162" s="1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>
      <c r="A163" s="1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>
      <c r="A164" s="1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>
      <c r="A165" s="1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>
      <c r="A166" s="1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>
      <c r="A167" s="1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>
      <c r="A168" s="1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>
      <c r="A169" s="1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>
      <c r="A170" s="1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>
      <c r="A171" s="1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>
      <c r="A172" s="1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>
      <c r="A173" s="1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>
      <c r="A174" s="1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>
      <c r="A175" s="1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>
      <c r="A176" s="1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>
      <c r="A177" s="1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>
      <c r="A178" s="1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>
      <c r="A179" s="1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>
      <c r="A180" s="1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>
      <c r="A181" s="1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>
      <c r="A182" s="1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>
      <c r="A183" s="1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>
      <c r="A184" s="1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>
      <c r="A185" s="1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>
      <c r="A186" s="1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>
      <c r="A187" s="1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>
      <c r="A188" s="1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>
      <c r="A189" s="1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>
      <c r="A190" s="1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>
      <c r="A191" s="1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>
      <c r="A192" s="1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>
      <c r="A193" s="1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>
      <c r="A194" s="1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>
      <c r="A195" s="1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>
      <c r="A196" s="1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>
      <c r="A197" s="1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>
      <c r="A198" s="1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>
      <c r="A199" s="1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>
      <c r="A200" s="1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>
      <c r="A201" s="1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>
      <c r="A202" s="1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>
      <c r="A203" s="1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>
      <c r="A204" s="1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>
      <c r="A205" s="1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>
      <c r="A206" s="1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>
      <c r="A207" s="1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>
      <c r="A208" s="1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>
      <c r="A209" s="1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>
      <c r="A210" s="1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>
      <c r="A211" s="1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>
      <c r="A212" s="1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>
      <c r="A213" s="1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>
      <c r="A214" s="1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>
      <c r="A215" s="1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>
      <c r="A216" s="1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>
      <c r="A217" s="1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>
      <c r="A218" s="1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>
      <c r="A219" s="1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>
      <c r="A220" s="1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>
      <c r="A221" s="1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>
      <c r="A222" s="1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>
      <c r="A223" s="1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>
      <c r="A224" s="1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>
      <c r="A225" s="1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>
      <c r="A226" s="1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>
      <c r="A227" s="1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>
      <c r="A228" s="1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>
      <c r="A229" s="1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>
      <c r="A230" s="1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>
      <c r="A231" s="1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>
      <c r="A232" s="1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>
      <c r="A233" s="1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>
      <c r="A234" s="1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>
      <c r="A235" s="1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>
      <c r="A236" s="1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>
      <c r="A237" s="1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>
      <c r="A238" s="1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>
      <c r="A239" s="1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>
      <c r="A240" s="1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>
      <c r="A241" s="1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>
      <c r="A242" s="1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>
      <c r="A243" s="1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>
      <c r="A244" s="1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>
      <c r="A245" s="1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>
      <c r="A246" s="1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>
      <c r="A247" s="1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>
      <c r="A248" s="1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>
      <c r="A249" s="1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>
      <c r="A250" s="1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>
      <c r="A251" s="1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>
      <c r="A252" s="1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>
      <c r="A253" s="1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>
      <c r="A254" s="1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>
      <c r="A255" s="1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>
      <c r="A256" s="1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>
      <c r="A257" s="1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>
      <c r="A258" s="1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>
      <c r="A259" s="1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>
      <c r="A260" s="1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>
      <c r="A261" s="1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>
      <c r="A262" s="1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>
      <c r="A263" s="1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>
      <c r="A264" s="1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>
      <c r="A265" s="1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>
      <c r="A266" s="1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>
      <c r="A267" s="1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>
      <c r="A268" s="1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>
      <c r="A269" s="1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>
      <c r="A270" s="1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>
      <c r="A271" s="1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>
      <c r="A272" s="1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>
      <c r="A273" s="1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>
      <c r="A274" s="1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>
      <c r="A275" s="1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>
      <c r="A276" s="1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>
      <c r="A277" s="1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>
      <c r="A278" s="1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>
      <c r="A279" s="1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>
      <c r="A280" s="1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>
      <c r="A281" s="1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>
      <c r="A282" s="1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>
      <c r="A283" s="1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>
      <c r="A284" s="1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>
      <c r="A285" s="1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>
      <c r="A286" s="1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>
      <c r="A287" s="1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>
      <c r="A288" s="1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>
      <c r="A289" s="1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>
      <c r="A290" s="1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>
      <c r="A291" s="1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>
      <c r="A292" s="1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>
      <c r="A293" s="1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>
      <c r="A294" s="1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>
      <c r="A295" s="1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>
      <c r="A296" s="1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>
      <c r="A297" s="1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>
      <c r="A298" s="1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>
      <c r="A299" s="1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>
      <c r="A300" s="1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>
      <c r="A301" s="1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>
      <c r="A302" s="1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>
      <c r="A303" s="1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>
      <c r="A304" s="1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>
      <c r="A305" s="1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>
      <c r="A306" s="1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>
      <c r="A307" s="1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>
      <c r="A308" s="1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>
      <c r="A309" s="1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>
      <c r="A310" s="1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>
      <c r="A311" s="1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>
      <c r="A312" s="1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>
      <c r="A313" s="1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>
      <c r="A314" s="1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>
      <c r="A315" s="1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>
      <c r="A316" s="1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>
      <c r="A317" s="1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>
      <c r="A318" s="1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>
      <c r="A319" s="1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>
      <c r="A320" s="1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>
      <c r="A321" s="1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>
      <c r="A322" s="1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>
      <c r="A323" s="1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>
      <c r="A324" s="1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>
      <c r="A325" s="1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>
      <c r="A326" s="1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>
      <c r="A327" s="1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>
      <c r="A328" s="1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>
      <c r="A329" s="1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>
      <c r="A330" s="1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>
      <c r="A331" s="1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>
      <c r="A332" s="1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>
      <c r="A333" s="1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>
      <c r="A334" s="1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>
      <c r="A335" s="1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>
      <c r="A336" s="1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>
      <c r="A337" s="1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>
      <c r="A338" s="1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>
      <c r="A339" s="1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>
      <c r="A340" s="1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>
      <c r="A341" s="1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>
      <c r="A342" s="1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>
      <c r="A343" s="1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>
      <c r="A344" s="1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>
      <c r="A345" s="1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>
      <c r="A346" s="1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>
      <c r="A347" s="1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>
      <c r="A348" s="1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>
      <c r="A349" s="1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>
      <c r="A350" s="1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>
      <c r="A351" s="1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>
      <c r="A352" s="1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>
      <c r="A353" s="1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>
      <c r="A354" s="1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>
      <c r="A355" s="1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>
      <c r="A356" s="1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>
      <c r="A357" s="1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>
      <c r="A358" s="1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>
      <c r="A359" s="1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>
      <c r="A360" s="1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>
      <c r="A361" s="1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>
      <c r="A362" s="1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>
      <c r="A363" s="1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>
      <c r="A364" s="1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>
      <c r="A365" s="1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>
      <c r="A366" s="1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>
      <c r="A367" s="1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>
      <c r="A368" s="1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>
      <c r="A369" s="1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>
      <c r="A370" s="1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>
      <c r="A371" s="1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>
      <c r="A372" s="1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>
      <c r="A373" s="1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>
      <c r="A374" s="1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>
      <c r="A375" s="1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>
      <c r="A376" s="1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>
      <c r="A377" s="1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>
      <c r="A378" s="1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>
      <c r="A379" s="1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>
      <c r="A380" s="1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>
      <c r="A381" s="1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>
      <c r="A382" s="1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>
      <c r="A383" s="1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>
      <c r="A384" s="1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>
      <c r="A385" s="1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>
      <c r="A386" s="1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>
      <c r="A387" s="1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>
      <c r="A388" s="1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>
      <c r="A389" s="1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>
      <c r="A390" s="1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>
      <c r="A391" s="1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>
      <c r="A392" s="1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>
      <c r="A393" s="1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>
      <c r="A394" s="1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>
      <c r="A395" s="1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>
      <c r="A396" s="1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>
      <c r="A397" s="1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>
      <c r="A398" s="1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>
      <c r="A399" s="1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>
      <c r="A400" s="1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>
      <c r="A401" s="1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>
      <c r="A402" s="1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>
      <c r="A403" s="1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>
      <c r="A404" s="1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>
      <c r="A405" s="1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>
      <c r="A406" s="1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>
      <c r="A407" s="1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>
      <c r="A408" s="1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>
      <c r="A409" s="1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>
      <c r="A410" s="1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>
      <c r="A411" s="1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>
      <c r="A412" s="1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>
      <c r="A413" s="1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>
      <c r="A414" s="1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>
      <c r="A415" s="1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>
      <c r="A416" s="1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>
      <c r="A417" s="1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>
      <c r="A418" s="1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>
      <c r="A419" s="1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>
      <c r="A420" s="1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>
      <c r="A421" s="1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>
      <c r="A422" s="1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>
      <c r="A423" s="1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>
      <c r="A424" s="1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>
      <c r="A425" s="1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>
      <c r="A426" s="1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>
      <c r="A427" s="1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>
      <c r="A428" s="1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>
      <c r="A429" s="1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>
      <c r="A430" s="1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>
      <c r="A431" s="1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>
      <c r="A432" s="1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>
      <c r="A433" s="1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>
      <c r="A434" s="1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>
      <c r="A435" s="1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>
      <c r="A436" s="1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>
      <c r="A437" s="1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>
      <c r="A438" s="1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>
      <c r="A439" s="1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>
      <c r="A440" s="1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>
      <c r="A441" s="1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>
      <c r="A442" s="1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>
      <c r="A443" s="1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>
      <c r="A444" s="1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>
      <c r="A445" s="1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>
      <c r="A446" s="1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>
      <c r="A447" s="1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>
      <c r="A448" s="1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>
      <c r="A449" s="1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>
      <c r="A450" s="1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>
      <c r="A451" s="1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>
      <c r="A452" s="1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>
      <c r="A453" s="1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>
      <c r="A454" s="1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>
      <c r="A455" s="1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>
      <c r="A456" s="1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>
      <c r="A457" s="1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>
      <c r="A458" s="1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>
      <c r="A459" s="1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>
      <c r="A460" s="1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>
      <c r="A461" s="1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>
      <c r="A462" s="1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>
      <c r="A463" s="1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>
      <c r="A464" s="1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>
      <c r="A465" s="1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>
      <c r="A466" s="1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>
      <c r="A467" s="1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>
      <c r="A468" s="1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>
      <c r="A469" s="1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>
      <c r="A470" s="1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>
      <c r="A471" s="1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>
      <c r="A472" s="1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>
      <c r="A473" s="1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>
      <c r="A474" s="1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>
      <c r="A475" s="1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>
      <c r="A476" s="1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>
      <c r="A477" s="1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>
      <c r="A478" s="1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>
      <c r="A479" s="1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>
      <c r="A480" s="1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>
      <c r="A481" s="1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>
      <c r="A482" s="1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>
      <c r="A483" s="1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>
      <c r="A484" s="1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>
      <c r="A485" s="1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>
      <c r="A486" s="1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>
      <c r="A487" s="1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>
      <c r="A488" s="1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>
      <c r="A489" s="1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>
      <c r="A490" s="1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>
      <c r="A491" s="1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>
      <c r="A492" s="1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>
      <c r="A493" s="1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>
      <c r="A494" s="1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>
      <c r="A495" s="1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>
      <c r="A496" s="1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>
      <c r="A497" s="1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>
      <c r="A498" s="1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>
      <c r="A499" s="1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>
      <c r="A500" s="1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>
      <c r="A501" s="1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>
      <c r="A502" s="1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>
      <c r="A503" s="1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>
      <c r="A504" s="1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>
      <c r="A505" s="1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>
      <c r="A506" s="1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>
      <c r="A507" s="1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>
      <c r="A508" s="1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>
      <c r="A509" s="1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>
      <c r="A510" s="1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>
      <c r="A511" s="1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>
      <c r="A512" s="1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>
      <c r="A513" s="1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>
      <c r="A514" s="1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>
      <c r="A515" s="1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>
      <c r="A516" s="1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>
      <c r="A517" s="1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>
      <c r="A518" s="1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>
      <c r="A519" s="1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>
      <c r="A520" s="1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>
      <c r="A521" s="1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>
      <c r="A522" s="1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>
      <c r="A523" s="1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>
      <c r="A524" s="1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>
      <c r="A525" s="1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>
      <c r="A526" s="1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>
      <c r="A527" s="1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>
      <c r="A528" s="1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>
      <c r="A529" s="1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>
      <c r="A530" s="1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>
      <c r="A531" s="1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>
      <c r="A532" s="1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>
      <c r="A533" s="1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>
      <c r="A534" s="1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>
      <c r="A535" s="1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>
      <c r="A536" s="1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>
      <c r="A537" s="1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>
      <c r="A538" s="1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>
      <c r="A539" s="1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>
      <c r="A540" s="1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>
      <c r="A541" s="1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>
      <c r="A542" s="1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>
      <c r="A543" s="1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>
      <c r="A544" s="1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>
      <c r="A545" s="1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>
      <c r="A546" s="1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>
      <c r="A547" s="1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>
      <c r="A548" s="1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>
      <c r="A549" s="1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>
      <c r="A550" s="1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>
      <c r="A551" s="1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>
      <c r="A552" s="1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>
      <c r="A553" s="1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>
      <c r="A554" s="1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>
      <c r="A555" s="1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>
      <c r="A556" s="1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>
      <c r="A557" s="1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>
      <c r="A558" s="1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>
      <c r="A559" s="1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>
      <c r="A560" s="1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>
      <c r="A561" s="1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>
      <c r="A562" s="1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>
      <c r="A563" s="1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>
      <c r="A564" s="1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>
      <c r="A565" s="1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>
      <c r="A566" s="1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>
      <c r="A567" s="1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>
      <c r="A568" s="1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>
      <c r="A569" s="1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>
      <c r="A570" s="1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>
      <c r="A571" s="1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>
      <c r="A572" s="1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>
      <c r="A573" s="1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>
      <c r="A574" s="1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>
      <c r="A575" s="1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>
      <c r="A576" s="1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>
      <c r="A577" s="1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>
      <c r="A578" s="1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>
      <c r="A579" s="1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>
      <c r="A580" s="1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>
      <c r="A581" s="1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>
      <c r="A582" s="1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>
      <c r="A583" s="1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>
      <c r="A584" s="1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>
      <c r="A585" s="1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>
      <c r="A586" s="1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>
      <c r="A587" s="1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>
      <c r="A588" s="1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>
      <c r="A589" s="1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>
      <c r="A590" s="1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>
      <c r="A591" s="1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>
      <c r="A592" s="1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>
      <c r="A593" s="1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>
      <c r="A594" s="1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>
      <c r="A595" s="1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>
      <c r="A596" s="1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>
      <c r="A597" s="1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>
      <c r="A598" s="1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>
      <c r="A599" s="1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>
      <c r="A600" s="1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>
      <c r="A601" s="1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>
      <c r="A602" s="1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>
      <c r="A603" s="1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>
      <c r="A604" s="1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>
      <c r="A605" s="1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>
      <c r="A606" s="1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>
      <c r="A607" s="1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>
      <c r="A608" s="1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>
      <c r="A609" s="1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>
      <c r="A610" s="1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>
      <c r="A611" s="1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>
      <c r="A612" s="1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>
      <c r="A613" s="1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>
      <c r="A614" s="1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>
      <c r="A615" s="1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>
      <c r="A616" s="1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>
      <c r="A617" s="1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>
      <c r="A618" s="1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>
      <c r="A619" s="1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>
      <c r="A620" s="1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>
      <c r="A621" s="1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>
      <c r="A622" s="1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>
      <c r="A623" s="1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>
      <c r="A624" s="1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>
      <c r="A625" s="1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>
      <c r="A626" s="1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>
      <c r="A627" s="1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>
      <c r="A628" s="1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>
      <c r="A629" s="1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>
      <c r="A630" s="1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>
      <c r="A631" s="1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>
      <c r="A632" s="1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>
      <c r="A633" s="1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>
      <c r="A634" s="1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>
      <c r="A635" s="1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>
      <c r="A636" s="1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>
      <c r="A637" s="1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>
      <c r="A638" s="1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>
      <c r="A639" s="1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>
      <c r="A640" s="1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>
      <c r="A641" s="1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>
      <c r="A642" s="1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>
      <c r="A643" s="1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>
      <c r="A644" s="1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>
      <c r="A645" s="1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>
      <c r="A646" s="1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>
      <c r="A647" s="1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>
      <c r="A648" s="1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>
      <c r="A649" s="1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>
      <c r="A650" s="1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>
      <c r="A651" s="1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>
      <c r="A652" s="1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>
      <c r="A653" s="1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>
      <c r="A654" s="1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>
      <c r="A655" s="1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>
      <c r="A656" s="1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>
      <c r="A657" s="1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>
      <c r="A658" s="1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>
      <c r="A659" s="1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>
      <c r="A660" s="1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>
      <c r="A661" s="1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>
      <c r="A662" s="1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>
      <c r="A663" s="1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>
      <c r="A664" s="1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>
      <c r="A665" s="1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>
      <c r="A666" s="1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>
      <c r="A667" s="1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>
      <c r="A668" s="1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>
      <c r="A669" s="1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>
      <c r="A670" s="1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>
      <c r="A671" s="1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>
      <c r="A672" s="1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>
      <c r="A673" s="1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>
      <c r="A674" s="1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>
      <c r="A675" s="1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>
      <c r="A676" s="1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>
      <c r="A677" s="1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>
      <c r="A678" s="1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>
      <c r="A679" s="1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>
      <c r="A680" s="1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>
      <c r="A681" s="1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>
      <c r="A682" s="1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>
      <c r="A683" s="1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>
      <c r="A684" s="1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>
      <c r="A685" s="1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>
      <c r="A686" s="1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>
      <c r="A687" s="1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>
      <c r="A688" s="1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>
      <c r="A689" s="1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>
      <c r="A690" s="1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>
      <c r="A691" s="1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>
      <c r="A692" s="1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>
      <c r="A693" s="1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>
      <c r="A694" s="1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>
      <c r="A695" s="1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>
      <c r="A696" s="1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>
      <c r="A697" s="1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>
      <c r="A698" s="1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>
      <c r="A699" s="1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>
      <c r="A700" s="1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>
      <c r="A701" s="1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>
      <c r="A702" s="1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>
      <c r="A703" s="1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>
      <c r="A704" s="1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>
      <c r="A705" s="1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>
      <c r="A706" s="1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>
      <c r="A707" s="1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>
      <c r="A708" s="1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>
      <c r="A709" s="1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>
      <c r="A710" s="1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>
      <c r="A711" s="1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>
      <c r="A712" s="1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>
      <c r="A713" s="1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>
      <c r="A714" s="1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>
      <c r="A715" s="1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>
      <c r="A716" s="1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>
      <c r="A717" s="1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>
      <c r="A718" s="1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>
      <c r="A719" s="1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>
      <c r="A720" s="1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>
      <c r="A721" s="1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>
      <c r="A722" s="1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>
      <c r="A723" s="1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>
      <c r="A724" s="1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>
      <c r="A725" s="1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>
      <c r="A726" s="1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>
      <c r="A727" s="1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>
      <c r="A728" s="1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>
      <c r="A729" s="1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>
      <c r="A730" s="1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>
      <c r="A731" s="1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>
      <c r="A732" s="1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>
      <c r="A733" s="1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>
      <c r="A734" s="1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>
      <c r="A735" s="1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>
      <c r="A736" s="1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>
      <c r="A737" s="1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>
      <c r="A738" s="1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>
      <c r="A739" s="1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>
      <c r="A740" s="1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>
      <c r="A741" s="1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>
      <c r="A742" s="1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>
      <c r="A743" s="1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>
      <c r="A744" s="1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>
      <c r="A745" s="1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>
      <c r="A746" s="1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>
      <c r="A747" s="1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>
      <c r="A748" s="1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>
      <c r="A749" s="1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>
      <c r="A750" s="1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>
      <c r="A751" s="1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>
      <c r="A752" s="1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>
      <c r="A753" s="1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>
      <c r="A754" s="1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>
      <c r="A755" s="1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>
      <c r="A756" s="1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>
      <c r="A757" s="1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>
      <c r="A758" s="1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>
      <c r="A759" s="1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>
      <c r="A760" s="1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>
      <c r="A761" s="1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>
      <c r="A762" s="1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>
      <c r="A763" s="1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>
      <c r="A764" s="1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>
      <c r="A765" s="1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>
      <c r="A766" s="1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>
      <c r="A767" s="1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>
      <c r="A768" s="1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>
      <c r="A769" s="1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>
      <c r="A770" s="1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>
      <c r="A771" s="1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>
      <c r="A772" s="1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>
      <c r="A773" s="1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>
      <c r="A774" s="1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>
      <c r="A775" s="1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>
      <c r="A776" s="1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>
      <c r="A777" s="1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>
      <c r="A778" s="1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>
      <c r="A779" s="1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>
      <c r="A780" s="1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>
      <c r="A781" s="1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>
      <c r="A782" s="1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>
      <c r="A783" s="1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>
      <c r="A784" s="1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>
      <c r="A785" s="1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>
      <c r="A786" s="1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>
      <c r="A787" s="1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>
      <c r="A788" s="1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>
      <c r="A789" s="1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>
      <c r="A790" s="1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>
      <c r="A791" s="1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>
      <c r="A792" s="1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>
      <c r="A793" s="1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>
      <c r="A794" s="1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>
      <c r="A795" s="1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>
      <c r="A796" s="1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>
      <c r="A797" s="1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>
      <c r="A798" s="1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>
      <c r="A799" s="1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>
      <c r="A800" s="1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>
      <c r="A801" s="1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>
      <c r="A802" s="1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>
      <c r="A803" s="1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>
      <c r="A804" s="1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>
      <c r="A805" s="1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>
      <c r="A806" s="1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>
      <c r="A807" s="1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>
      <c r="A808" s="1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>
      <c r="A809" s="1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>
      <c r="A810" s="1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>
      <c r="A811" s="1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>
      <c r="A812" s="1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>
      <c r="A813" s="1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>
      <c r="A814" s="1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>
      <c r="A815" s="1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>
      <c r="A816" s="1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>
      <c r="A817" s="1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>
      <c r="A818" s="1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>
      <c r="A819" s="1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>
      <c r="A820" s="1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>
      <c r="A821" s="1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>
      <c r="A822" s="1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>
      <c r="A823" s="1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>
      <c r="A824" s="1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>
      <c r="A825" s="1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>
      <c r="A826" s="1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>
      <c r="A827" s="1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>
      <c r="A828" s="1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>
      <c r="A829" s="1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>
      <c r="A830" s="1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>
      <c r="A831" s="1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>
      <c r="A832" s="1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>
      <c r="A833" s="1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>
      <c r="A834" s="1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>
      <c r="A835" s="1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>
      <c r="A836" s="1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>
      <c r="A837" s="1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>
      <c r="A838" s="1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>
      <c r="A839" s="1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>
      <c r="A840" s="1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>
      <c r="A841" s="1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>
      <c r="A842" s="1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>
      <c r="A843" s="1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>
      <c r="A844" s="1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>
      <c r="A845" s="1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>
      <c r="A846" s="1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>
      <c r="A847" s="1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>
      <c r="A848" s="1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>
      <c r="A849" s="1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>
      <c r="A850" s="1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>
      <c r="A851" s="1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>
      <c r="A852" s="1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>
      <c r="A853" s="1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>
      <c r="A854" s="1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>
      <c r="A855" s="1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>
      <c r="A856" s="1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>
      <c r="A857" s="1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>
      <c r="A858" s="1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>
      <c r="A859" s="1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>
      <c r="A860" s="1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>
      <c r="A861" s="1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>
      <c r="A862" s="1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>
      <c r="A863" s="1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>
      <c r="A864" s="1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>
      <c r="A865" s="1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>
      <c r="A866" s="1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>
      <c r="A867" s="1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>
      <c r="A868" s="1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>
      <c r="A869" s="1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>
      <c r="A870" s="1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>
      <c r="A871" s="1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>
      <c r="A872" s="1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>
      <c r="A873" s="1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>
      <c r="A874" s="1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>
      <c r="A875" s="1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>
      <c r="A876" s="1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>
      <c r="A877" s="1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>
      <c r="A878" s="1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>
      <c r="A879" s="1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>
      <c r="A880" s="1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>
      <c r="A881" s="1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>
      <c r="A882" s="1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>
      <c r="A883" s="1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>
      <c r="A884" s="1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>
      <c r="A885" s="1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>
      <c r="A886" s="1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>
      <c r="A887" s="1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>
      <c r="A888" s="1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>
      <c r="A889" s="1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>
      <c r="A890" s="1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>
      <c r="A891" s="1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>
      <c r="A892" s="1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>
      <c r="A893" s="1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>
      <c r="A894" s="1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>
      <c r="A895" s="1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>
      <c r="A896" s="1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>
      <c r="A897" s="1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>
      <c r="A898" s="1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>
      <c r="A899" s="1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>
      <c r="A900" s="1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>
      <c r="A901" s="1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>
      <c r="A902" s="1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>
      <c r="A903" s="1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>
      <c r="A904" s="1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>
      <c r="A905" s="1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>
      <c r="A906" s="1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>
      <c r="A907" s="1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>
      <c r="A908" s="1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>
      <c r="A909" s="1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>
      <c r="A910" s="1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>
      <c r="A911" s="1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>
      <c r="A912" s="1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>
      <c r="A913" s="1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>
      <c r="A914" s="1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>
      <c r="A915" s="1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>
      <c r="A916" s="1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>
      <c r="A917" s="1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>
      <c r="A918" s="1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>
      <c r="A919" s="1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>
      <c r="A920" s="1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>
      <c r="A921" s="1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>
      <c r="A922" s="1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>
      <c r="A923" s="1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>
      <c r="A924" s="1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>
      <c r="A925" s="1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>
      <c r="A926" s="1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>
      <c r="A927" s="1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>
      <c r="A928" s="1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>
      <c r="A929" s="1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>
      <c r="A930" s="1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>
      <c r="A931" s="1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>
      <c r="A932" s="1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>
      <c r="A933" s="1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>
      <c r="A934" s="1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>
      <c r="A935" s="1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>
      <c r="A936" s="1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>
      <c r="A937" s="1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>
      <c r="A938" s="1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>
      <c r="A939" s="1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>
      <c r="A940" s="1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>
      <c r="A941" s="1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>
      <c r="A942" s="1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>
      <c r="A943" s="1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>
      <c r="A944" s="1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>
      <c r="A945" s="1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>
      <c r="A946" s="1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>
      <c r="A947" s="1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>
      <c r="A948" s="1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>
      <c r="A949" s="1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>
      <c r="A950" s="1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>
      <c r="A951" s="1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>
      <c r="A952" s="1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>
      <c r="A953" s="1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>
      <c r="A954" s="1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>
      <c r="A955" s="1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>
      <c r="A956" s="1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>
      <c r="A957" s="1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>
      <c r="A958" s="1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>
      <c r="A959" s="1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>
      <c r="A960" s="1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>
      <c r="A961" s="1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>
      <c r="A962" s="1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>
      <c r="A963" s="1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>
      <c r="A964" s="1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>
      <c r="A965" s="1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>
      <c r="A966" s="1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>
      <c r="A967" s="1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>
      <c r="A968" s="1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>
      <c r="A969" s="1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>
      <c r="A970" s="1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>
      <c r="A971" s="1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>
      <c r="A972" s="1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>
      <c r="A973" s="1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>
      <c r="A974" s="1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>
      <c r="A975" s="1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>
      <c r="A976" s="1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>
      <c r="A977" s="1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>
      <c r="A978" s="1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>
      <c r="A979" s="1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>
      <c r="A980" s="1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>
      <c r="A981" s="1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>
      <c r="A982" s="1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>
      <c r="A983" s="1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>
      <c r="A984" s="1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>
      <c r="A985" s="1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>
      <c r="A986" s="1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>
      <c r="A987" s="1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>
      <c r="A988" s="1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>
      <c r="A989" s="1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>
      <c r="A990" s="1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>
      <c r="A991" s="1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>
      <c r="A992" s="1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>
      <c r="A993" s="1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>
      <c r="A994" s="1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>
      <c r="A995" s="1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>
      <c r="A996" s="1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>
      <c r="A997" s="1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>
      <c r="A998" s="1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>
      <c r="A999" s="1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>
      <c r="A1000" s="1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B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2.28515625" customWidth="1"/>
    <col min="3" max="26" width="10.7109375" customWidth="1"/>
  </cols>
  <sheetData>
    <row r="2" spans="1:2">
      <c r="B2" s="16" t="s">
        <v>33</v>
      </c>
    </row>
    <row r="4" spans="1:2">
      <c r="A4" s="16" t="s">
        <v>34</v>
      </c>
      <c r="B4" s="16" t="s">
        <v>35</v>
      </c>
    </row>
    <row r="5" spans="1:2">
      <c r="A5" s="16" t="s">
        <v>36</v>
      </c>
      <c r="B5" s="16" t="s">
        <v>37</v>
      </c>
    </row>
    <row r="7" spans="1:2">
      <c r="A7" s="16" t="s">
        <v>38</v>
      </c>
    </row>
    <row r="8" spans="1:2">
      <c r="A8" s="17">
        <v>1</v>
      </c>
      <c r="B8" s="16" t="s">
        <v>39</v>
      </c>
    </row>
    <row r="9" spans="1:2">
      <c r="A9" s="18">
        <v>2</v>
      </c>
      <c r="B9" s="16" t="s">
        <v>40</v>
      </c>
    </row>
    <row r="10" spans="1:2">
      <c r="A10" s="19">
        <v>4</v>
      </c>
      <c r="B10" s="16" t="s">
        <v>41</v>
      </c>
    </row>
    <row r="11" spans="1:2">
      <c r="A11" s="20">
        <v>3</v>
      </c>
      <c r="B11" s="16" t="s">
        <v>42</v>
      </c>
    </row>
    <row r="12" spans="1:2" ht="15" customHeight="1">
      <c r="A12" s="21">
        <v>5</v>
      </c>
      <c r="B12" s="16" t="s">
        <v>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D1000"/>
  <sheetViews>
    <sheetView topLeftCell="A3" workbookViewId="0"/>
  </sheetViews>
  <sheetFormatPr baseColWidth="10" defaultColWidth="14.42578125" defaultRowHeight="15" customHeight="1"/>
  <cols>
    <col min="1" max="1" width="2.140625" customWidth="1"/>
    <col min="2" max="2" width="26.28515625" customWidth="1"/>
    <col min="3" max="3" width="29.85546875" customWidth="1"/>
    <col min="4" max="4" width="5.28515625" customWidth="1"/>
    <col min="5" max="6" width="4.42578125" customWidth="1"/>
    <col min="7" max="7" width="3.42578125" customWidth="1"/>
    <col min="8" max="8" width="5.28515625" customWidth="1"/>
    <col min="9" max="31" width="2.7109375" customWidth="1"/>
    <col min="32" max="33" width="3" customWidth="1"/>
    <col min="34" max="34" width="2.85546875" customWidth="1"/>
    <col min="35" max="53" width="2.7109375" customWidth="1"/>
    <col min="54" max="54" width="11.42578125" customWidth="1"/>
    <col min="55" max="56" width="21.85546875" customWidth="1"/>
  </cols>
  <sheetData>
    <row r="1" spans="1:56" ht="36.75" hidden="1" customHeight="1">
      <c r="A1" s="22"/>
      <c r="B1" s="23"/>
      <c r="C1" s="23"/>
      <c r="D1" s="24"/>
      <c r="E1" s="24"/>
      <c r="F1" s="24"/>
      <c r="G1" s="24">
        <v>2022</v>
      </c>
      <c r="H1" s="24">
        <v>2022</v>
      </c>
      <c r="I1" s="24">
        <v>2022</v>
      </c>
      <c r="J1" s="24">
        <v>2022</v>
      </c>
      <c r="K1" s="24">
        <v>2022</v>
      </c>
      <c r="L1" s="24">
        <v>2022</v>
      </c>
      <c r="M1" s="24">
        <v>2022</v>
      </c>
      <c r="N1" s="24">
        <v>2022</v>
      </c>
      <c r="O1" s="24">
        <v>2022</v>
      </c>
      <c r="P1" s="24">
        <v>2022</v>
      </c>
      <c r="Q1" s="24">
        <v>2022</v>
      </c>
      <c r="R1" s="24">
        <v>2022</v>
      </c>
      <c r="S1" s="24">
        <v>2022</v>
      </c>
      <c r="T1" s="24">
        <v>2022</v>
      </c>
      <c r="U1" s="24">
        <v>2022</v>
      </c>
      <c r="V1" s="24">
        <v>2022</v>
      </c>
      <c r="W1" s="24">
        <v>2022</v>
      </c>
      <c r="X1" s="24">
        <v>2022</v>
      </c>
      <c r="Y1" s="24">
        <v>2022</v>
      </c>
      <c r="Z1" s="24">
        <v>2022</v>
      </c>
      <c r="AA1" s="24">
        <v>2022</v>
      </c>
      <c r="AB1" s="24">
        <v>2022</v>
      </c>
      <c r="AC1" s="24">
        <v>2022</v>
      </c>
      <c r="AD1" s="24">
        <v>2022</v>
      </c>
      <c r="AE1" s="24">
        <v>2022</v>
      </c>
      <c r="AF1" s="24">
        <v>2022</v>
      </c>
      <c r="AG1" s="24">
        <v>2022</v>
      </c>
      <c r="AH1" s="24">
        <v>2022</v>
      </c>
      <c r="AI1" s="24">
        <v>2022</v>
      </c>
      <c r="AJ1" s="24">
        <v>2022</v>
      </c>
      <c r="AK1" s="24">
        <v>2022</v>
      </c>
      <c r="AL1" s="24">
        <v>2022</v>
      </c>
      <c r="AM1" s="24">
        <v>2022</v>
      </c>
      <c r="AN1" s="24">
        <v>2022</v>
      </c>
      <c r="AO1" s="24">
        <v>2022</v>
      </c>
      <c r="AP1" s="24">
        <v>2022</v>
      </c>
      <c r="AQ1" s="24">
        <v>2022</v>
      </c>
      <c r="AR1" s="24">
        <v>2022</v>
      </c>
      <c r="AS1" s="24">
        <v>2022</v>
      </c>
      <c r="AT1" s="24">
        <v>2022</v>
      </c>
      <c r="AU1" s="24">
        <v>2022</v>
      </c>
      <c r="AV1" s="24">
        <v>2022</v>
      </c>
      <c r="AW1" s="24">
        <v>2023</v>
      </c>
      <c r="AX1" s="24">
        <v>2023</v>
      </c>
      <c r="AY1" s="24">
        <v>2023</v>
      </c>
      <c r="AZ1" s="24">
        <v>2023</v>
      </c>
      <c r="BA1" s="24">
        <v>2023</v>
      </c>
      <c r="BB1" s="24"/>
      <c r="BC1" s="23"/>
      <c r="BD1" s="24"/>
    </row>
    <row r="2" spans="1:56" ht="36.75" hidden="1" customHeight="1">
      <c r="A2" s="22"/>
      <c r="B2" s="23">
        <v>1</v>
      </c>
      <c r="C2" s="23">
        <v>2</v>
      </c>
      <c r="D2" s="24"/>
      <c r="E2" s="24"/>
      <c r="F2" s="24"/>
      <c r="G2" s="24">
        <f>+C2+1</f>
        <v>3</v>
      </c>
      <c r="H2" s="24">
        <v>3</v>
      </c>
      <c r="I2" s="24">
        <f>+H2+1</f>
        <v>4</v>
      </c>
      <c r="J2" s="24">
        <v>4</v>
      </c>
      <c r="K2" s="24">
        <v>4</v>
      </c>
      <c r="L2" s="24">
        <v>4</v>
      </c>
      <c r="M2" s="24">
        <v>5</v>
      </c>
      <c r="N2" s="24">
        <v>5</v>
      </c>
      <c r="O2" s="24">
        <v>5</v>
      </c>
      <c r="P2" s="24">
        <v>5</v>
      </c>
      <c r="Q2" s="24">
        <v>6</v>
      </c>
      <c r="R2" s="24">
        <v>6</v>
      </c>
      <c r="S2" s="24">
        <v>6</v>
      </c>
      <c r="T2" s="24">
        <v>6</v>
      </c>
      <c r="U2" s="24">
        <v>6</v>
      </c>
      <c r="V2" s="24">
        <f>+U2+1</f>
        <v>7</v>
      </c>
      <c r="W2" s="24">
        <f t="shared" ref="W2:Y2" si="0">+V2</f>
        <v>7</v>
      </c>
      <c r="X2" s="24">
        <f t="shared" si="0"/>
        <v>7</v>
      </c>
      <c r="Y2" s="24">
        <f t="shared" si="0"/>
        <v>7</v>
      </c>
      <c r="Z2" s="24">
        <v>8</v>
      </c>
      <c r="AA2" s="24">
        <f t="shared" ref="AA2:AD2" si="1">+Z2</f>
        <v>8</v>
      </c>
      <c r="AB2" s="24">
        <f t="shared" si="1"/>
        <v>8</v>
      </c>
      <c r="AC2" s="24">
        <f t="shared" si="1"/>
        <v>8</v>
      </c>
      <c r="AD2" s="24">
        <f t="shared" si="1"/>
        <v>8</v>
      </c>
      <c r="AE2" s="24">
        <v>9</v>
      </c>
      <c r="AF2" s="24">
        <f t="shared" ref="AF2:AH2" si="2">+AE2</f>
        <v>9</v>
      </c>
      <c r="AG2" s="24">
        <f t="shared" si="2"/>
        <v>9</v>
      </c>
      <c r="AH2" s="24">
        <f t="shared" si="2"/>
        <v>9</v>
      </c>
      <c r="AI2" s="24">
        <v>10</v>
      </c>
      <c r="AJ2" s="24">
        <f t="shared" ref="AJ2:AL2" si="3">+AI2</f>
        <v>10</v>
      </c>
      <c r="AK2" s="24">
        <f t="shared" si="3"/>
        <v>10</v>
      </c>
      <c r="AL2" s="24">
        <f t="shared" si="3"/>
        <v>10</v>
      </c>
      <c r="AM2" s="24">
        <v>11</v>
      </c>
      <c r="AN2" s="24">
        <f t="shared" ref="AN2:AQ2" si="4">+AM2</f>
        <v>11</v>
      </c>
      <c r="AO2" s="24">
        <f t="shared" si="4"/>
        <v>11</v>
      </c>
      <c r="AP2" s="24">
        <f t="shared" si="4"/>
        <v>11</v>
      </c>
      <c r="AQ2" s="24">
        <f t="shared" si="4"/>
        <v>11</v>
      </c>
      <c r="AR2" s="24">
        <v>12</v>
      </c>
      <c r="AS2" s="24">
        <f t="shared" ref="AS2:AV2" si="5">+AR2</f>
        <v>12</v>
      </c>
      <c r="AT2" s="24">
        <f t="shared" si="5"/>
        <v>12</v>
      </c>
      <c r="AU2" s="24">
        <f t="shared" si="5"/>
        <v>12</v>
      </c>
      <c r="AV2" s="24">
        <f t="shared" si="5"/>
        <v>12</v>
      </c>
      <c r="AW2" s="24">
        <v>1</v>
      </c>
      <c r="AX2" s="24">
        <f t="shared" ref="AX2:BA2" si="6">+AW2</f>
        <v>1</v>
      </c>
      <c r="AY2" s="24">
        <f t="shared" si="6"/>
        <v>1</v>
      </c>
      <c r="AZ2" s="24">
        <f t="shared" si="6"/>
        <v>1</v>
      </c>
      <c r="BA2" s="24">
        <f t="shared" si="6"/>
        <v>1</v>
      </c>
      <c r="BB2" s="24">
        <v>1</v>
      </c>
      <c r="BC2" s="23"/>
      <c r="BD2" s="24"/>
    </row>
    <row r="3" spans="1:56" ht="18" customHeight="1">
      <c r="A3" s="121" t="s">
        <v>44</v>
      </c>
      <c r="B3" s="123" t="s">
        <v>45</v>
      </c>
      <c r="C3" s="120" t="s">
        <v>46</v>
      </c>
      <c r="D3" s="125" t="s">
        <v>47</v>
      </c>
      <c r="E3" s="125" t="s">
        <v>48</v>
      </c>
      <c r="F3" s="125" t="s">
        <v>49</v>
      </c>
      <c r="G3" s="117" t="s">
        <v>50</v>
      </c>
      <c r="H3" s="112"/>
      <c r="I3" s="110" t="s">
        <v>51</v>
      </c>
      <c r="J3" s="111"/>
      <c r="K3" s="111"/>
      <c r="L3" s="112"/>
      <c r="M3" s="110" t="s">
        <v>52</v>
      </c>
      <c r="N3" s="111"/>
      <c r="O3" s="111"/>
      <c r="P3" s="112"/>
      <c r="Q3" s="110" t="s">
        <v>53</v>
      </c>
      <c r="R3" s="111"/>
      <c r="S3" s="111"/>
      <c r="T3" s="111"/>
      <c r="U3" s="112"/>
      <c r="V3" s="110" t="s">
        <v>54</v>
      </c>
      <c r="W3" s="111"/>
      <c r="X3" s="111"/>
      <c r="Y3" s="112"/>
      <c r="Z3" s="110" t="s">
        <v>55</v>
      </c>
      <c r="AA3" s="111"/>
      <c r="AB3" s="111"/>
      <c r="AC3" s="111"/>
      <c r="AD3" s="112"/>
      <c r="AE3" s="110" t="s">
        <v>56</v>
      </c>
      <c r="AF3" s="111"/>
      <c r="AG3" s="111"/>
      <c r="AH3" s="113"/>
      <c r="AI3" s="110" t="s">
        <v>57</v>
      </c>
      <c r="AJ3" s="111"/>
      <c r="AK3" s="111"/>
      <c r="AL3" s="113"/>
      <c r="AM3" s="110" t="s">
        <v>58</v>
      </c>
      <c r="AN3" s="111"/>
      <c r="AO3" s="111"/>
      <c r="AP3" s="111"/>
      <c r="AQ3" s="113"/>
      <c r="AR3" s="110" t="s">
        <v>59</v>
      </c>
      <c r="AS3" s="111"/>
      <c r="AT3" s="111"/>
      <c r="AU3" s="111"/>
      <c r="AV3" s="112"/>
      <c r="AW3" s="110" t="s">
        <v>60</v>
      </c>
      <c r="AX3" s="111"/>
      <c r="AY3" s="111"/>
      <c r="AZ3" s="111"/>
      <c r="BA3" s="113"/>
      <c r="BB3" s="118" t="s">
        <v>61</v>
      </c>
      <c r="BC3" s="120" t="s">
        <v>62</v>
      </c>
      <c r="BD3" s="118" t="s">
        <v>63</v>
      </c>
    </row>
    <row r="4" spans="1:56" ht="22.5" customHeight="1">
      <c r="A4" s="122"/>
      <c r="B4" s="124"/>
      <c r="C4" s="119"/>
      <c r="D4" s="119"/>
      <c r="E4" s="119"/>
      <c r="F4" s="119"/>
      <c r="G4" s="25">
        <v>4</v>
      </c>
      <c r="H4" s="25">
        <v>5</v>
      </c>
      <c r="I4" s="25">
        <v>1</v>
      </c>
      <c r="J4" s="25">
        <v>2</v>
      </c>
      <c r="K4" s="25">
        <v>3</v>
      </c>
      <c r="L4" s="25">
        <v>4</v>
      </c>
      <c r="M4" s="25">
        <v>1</v>
      </c>
      <c r="N4" s="25">
        <v>2</v>
      </c>
      <c r="O4" s="25">
        <v>3</v>
      </c>
      <c r="P4" s="25">
        <v>4</v>
      </c>
      <c r="Q4" s="25">
        <v>1</v>
      </c>
      <c r="R4" s="25">
        <v>2</v>
      </c>
      <c r="S4" s="25">
        <v>3</v>
      </c>
      <c r="T4" s="25">
        <v>4</v>
      </c>
      <c r="U4" s="25">
        <v>5</v>
      </c>
      <c r="V4" s="25">
        <v>1</v>
      </c>
      <c r="W4" s="25">
        <v>2</v>
      </c>
      <c r="X4" s="25">
        <v>3</v>
      </c>
      <c r="Y4" s="25">
        <v>4</v>
      </c>
      <c r="Z4" s="25">
        <v>1</v>
      </c>
      <c r="AA4" s="25">
        <v>2</v>
      </c>
      <c r="AB4" s="25">
        <v>3</v>
      </c>
      <c r="AC4" s="25">
        <v>4</v>
      </c>
      <c r="AD4" s="25">
        <v>5</v>
      </c>
      <c r="AE4" s="25">
        <v>1</v>
      </c>
      <c r="AF4" s="25">
        <v>2</v>
      </c>
      <c r="AG4" s="25">
        <v>3</v>
      </c>
      <c r="AH4" s="25">
        <v>4</v>
      </c>
      <c r="AI4" s="25">
        <v>1</v>
      </c>
      <c r="AJ4" s="25">
        <v>2</v>
      </c>
      <c r="AK4" s="25">
        <v>3</v>
      </c>
      <c r="AL4" s="25">
        <v>4</v>
      </c>
      <c r="AM4" s="25">
        <v>1</v>
      </c>
      <c r="AN4" s="25">
        <v>2</v>
      </c>
      <c r="AO4" s="25">
        <v>3</v>
      </c>
      <c r="AP4" s="25">
        <v>4</v>
      </c>
      <c r="AQ4" s="25">
        <v>5</v>
      </c>
      <c r="AR4" s="25">
        <v>1</v>
      </c>
      <c r="AS4" s="25">
        <v>2</v>
      </c>
      <c r="AT4" s="25">
        <v>3</v>
      </c>
      <c r="AU4" s="25">
        <v>4</v>
      </c>
      <c r="AV4" s="25">
        <v>5</v>
      </c>
      <c r="AW4" s="25">
        <v>1</v>
      </c>
      <c r="AX4" s="25">
        <v>2</v>
      </c>
      <c r="AY4" s="25">
        <v>3</v>
      </c>
      <c r="AZ4" s="25">
        <v>4</v>
      </c>
      <c r="BA4" s="26">
        <v>5</v>
      </c>
      <c r="BB4" s="119"/>
      <c r="BC4" s="119"/>
      <c r="BD4" s="119"/>
    </row>
    <row r="5" spans="1:56" ht="18" customHeight="1">
      <c r="A5" s="114" t="s">
        <v>64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6"/>
      <c r="BB5" s="27"/>
      <c r="BC5" s="28"/>
      <c r="BD5" s="29"/>
    </row>
    <row r="6" spans="1:56" ht="51" customHeight="1">
      <c r="A6" s="30">
        <v>1</v>
      </c>
      <c r="B6" s="31" t="s">
        <v>65</v>
      </c>
      <c r="C6" s="31" t="s">
        <v>66</v>
      </c>
      <c r="D6" s="31">
        <v>2022</v>
      </c>
      <c r="E6" s="31">
        <v>3</v>
      </c>
      <c r="F6" s="31">
        <v>5</v>
      </c>
      <c r="G6" s="32" t="str">
        <f>IF(AND($D6=G$1,$E6=G$2,$F6=G$4),VLOOKUP($A6,Tableros_Control!$A:$P,16,0),"")</f>
        <v/>
      </c>
      <c r="H6" s="32">
        <f ca="1">IF(AND($D6=H$1,$E6=H$2,$F6=H$4),VLOOKUP($A6,Tableros_Control!$A:$P,16,0),"")</f>
        <v>1</v>
      </c>
      <c r="I6" s="32" t="str">
        <f>IF(AND($D6=I$1,$E6=I$2,$F6=I$4),VLOOKUP($A6,Tableros_Control!$A:$P,16,0),"")</f>
        <v/>
      </c>
      <c r="J6" s="32" t="str">
        <f>IF(AND($D6=J$1,$E6=J$2,$F6=J$4),VLOOKUP($A6,Tableros_Control!$A:$P,16,0),"")</f>
        <v/>
      </c>
      <c r="K6" s="32" t="str">
        <f>IF(AND($D6=K$1,$E6=K$2,$F6=K$4),VLOOKUP($A6,Tableros_Control!$A:$P,16,0),"")</f>
        <v/>
      </c>
      <c r="L6" s="32" t="str">
        <f>IF(AND($D6=L$1,$E6=L$2,$F6=L$4),VLOOKUP($A6,Tableros_Control!$A:$P,16,0),"")</f>
        <v/>
      </c>
      <c r="M6" s="32" t="str">
        <f>IF(AND($D6=M$1,$E6=M$2,$F6=M$4),VLOOKUP($A6,Tableros_Control!$A:$P,16,0),"")</f>
        <v/>
      </c>
      <c r="N6" s="32" t="str">
        <f>IF(AND($D6=N$1,$E6=N$2,$F6=N$4),VLOOKUP($A6,Tableros_Control!$A:$P,16,0),"")</f>
        <v/>
      </c>
      <c r="O6" s="32" t="str">
        <f>IF(AND($D6=O$1,$E6=O$2,$F6=O$4),VLOOKUP($A6,Tableros_Control!$A:$P,16,0),"")</f>
        <v/>
      </c>
      <c r="P6" s="32" t="str">
        <f>IF(AND($D6=P$1,$E6=P$2,$F6=P$4),VLOOKUP($A6,Tableros_Control!$A:$P,16,0),"")</f>
        <v/>
      </c>
      <c r="Q6" s="32" t="str">
        <f>IF(AND($D6=Q$1,$E6=Q$2,$F6=Q$4),VLOOKUP($A6,Tableros_Control!$A:$P,16,0),"")</f>
        <v/>
      </c>
      <c r="R6" s="32" t="str">
        <f>IF(AND($D6=R$1,$E6=R$2,$F6=R$4),VLOOKUP($A6,Tableros_Control!$A:$P,16,0),"")</f>
        <v/>
      </c>
      <c r="S6" s="32" t="str">
        <f>IF(AND($D6=S$1,$E6=S$2,$F6=S$4),VLOOKUP($A6,Tableros_Control!$A:$P,16,0),"")</f>
        <v/>
      </c>
      <c r="T6" s="32" t="str">
        <f>IF(AND($D6=T$1,$E6=T$2,$F6=T$4),VLOOKUP($A6,Tableros_Control!$A:$P,16,0),"")</f>
        <v/>
      </c>
      <c r="U6" s="32" t="str">
        <f>IF(AND($D6=U$1,$E6=U$2,$F6=U$4),VLOOKUP($A6,Tableros_Control!$A:$P,16,0),"")</f>
        <v/>
      </c>
      <c r="V6" s="32" t="str">
        <f>IF(AND($D6=V$1,$E6=V$2,$F6=V$4),VLOOKUP($A6,Tableros_Control!$A:$P,16,0),"")</f>
        <v/>
      </c>
      <c r="W6" s="32" t="str">
        <f>IF(AND($D6=W$1,$E6=W$2,$F6=W$4),VLOOKUP($A6,Tableros_Control!$A:$P,16,0),"")</f>
        <v/>
      </c>
      <c r="X6" s="32" t="str">
        <f>IF(AND($D6=X$1,$E6=X$2,$F6=X$4),VLOOKUP($A6,Tableros_Control!$A:$P,16,0),"")</f>
        <v/>
      </c>
      <c r="Y6" s="32" t="str">
        <f>IF(AND($D6=Y$1,$E6=Y$2,$F6=Y$4),VLOOKUP($A6,Tableros_Control!$A:$P,16,0),"")</f>
        <v/>
      </c>
      <c r="Z6" s="32" t="str">
        <f>IF(AND($D6=Z$1,$E6=Z$2,$F6=Z$4),VLOOKUP($A6,Tableros_Control!$A:$P,16,0),"")</f>
        <v/>
      </c>
      <c r="AA6" s="32" t="str">
        <f>IF(AND($D6=AA$1,$E6=AA$2,$F6=AA$4),VLOOKUP($A6,Tableros_Control!$A:$P,16,0),"")</f>
        <v/>
      </c>
      <c r="AB6" s="32" t="str">
        <f>IF(AND($D6=AB$1,$E6=AB$2,$F6=AB$4),VLOOKUP($A6,Tableros_Control!$A:$P,16,0),"")</f>
        <v/>
      </c>
      <c r="AC6" s="32" t="str">
        <f>IF(AND($D6=AC$1,$E6=AC$2,$F6=AC$4),VLOOKUP($A6,Tableros_Control!$A:$P,16,0),"")</f>
        <v/>
      </c>
      <c r="AD6" s="32" t="str">
        <f>IF(AND($D6=AD$1,$E6=AD$2,$F6=AD$4),VLOOKUP($A6,Tableros_Control!$A:$P,16,0),"")</f>
        <v/>
      </c>
      <c r="AE6" s="32" t="str">
        <f>IF(AND($D6=AE$1,$E6=AE$2,$F6=AE$4),VLOOKUP($A6,Tableros_Control!$A:$P,16,0),"")</f>
        <v/>
      </c>
      <c r="AF6" s="32" t="str">
        <f>IF(AND($D6=AF$1,$E6=AF$2,$F6=AF$4),VLOOKUP($A6,Tableros_Control!$A:$P,16,0),"")</f>
        <v/>
      </c>
      <c r="AG6" s="32" t="str">
        <f>IF(AND($D6=AG$1,$E6=AG$2,$F6=AG$4),VLOOKUP($A6,Tableros_Control!$A:$P,16,0),"")</f>
        <v/>
      </c>
      <c r="AH6" s="32" t="str">
        <f>IF(AND($D6=AH$1,$E6=AH$2,$F6=AH$4),VLOOKUP($A6,Tableros_Control!$A:$P,16,0),"")</f>
        <v/>
      </c>
      <c r="AI6" s="32" t="str">
        <f>IF(AND($D6=AI$1,$E6=AI$2,$F6=AI$4),VLOOKUP($A6,Tableros_Control!$A:$P,16,0),"")</f>
        <v/>
      </c>
      <c r="AJ6" s="32" t="str">
        <f>IF(AND($D6=AJ$1,$E6=AJ$2,$F6=AJ$4),VLOOKUP($A6,Tableros_Control!$A:$P,16,0),"")</f>
        <v/>
      </c>
      <c r="AK6" s="32" t="str">
        <f>IF(AND($D6=AK$1,$E6=AK$2,$F6=AK$4),VLOOKUP($A6,Tableros_Control!$A:$P,16,0),"")</f>
        <v/>
      </c>
      <c r="AL6" s="32" t="str">
        <f>IF(AND($D6=AL$1,$E6=AL$2,$F6=AL$4),VLOOKUP($A6,Tableros_Control!$A:$P,16,0),"")</f>
        <v/>
      </c>
      <c r="AM6" s="32" t="str">
        <f>IF(AND($D6=AM$1,$E6=AM$2,$F6=AM$4),VLOOKUP($A6,Tableros_Control!$A:$P,16,0),"")</f>
        <v/>
      </c>
      <c r="AN6" s="32" t="str">
        <f>IF(AND($D6=AN$1,$E6=AN$2,$F6=AN$4),VLOOKUP($A6,Tableros_Control!$A:$P,16,0),"")</f>
        <v/>
      </c>
      <c r="AO6" s="32" t="str">
        <f>IF(AND($D6=AO$1,$E6=AO$2,$F6=AO$4),VLOOKUP($A6,Tableros_Control!$A:$P,16,0),"")</f>
        <v/>
      </c>
      <c r="AP6" s="32" t="str">
        <f>IF(AND($D6=AP$1,$E6=AP$2,$F6=AP$4),VLOOKUP($A6,Tableros_Control!$A:$P,16,0),"")</f>
        <v/>
      </c>
      <c r="AQ6" s="32" t="str">
        <f>IF(AND($D6=AQ$1,$E6=AQ$2,$F6=AQ$4),VLOOKUP($A6,Tableros_Control!$A:$P,16,0),"")</f>
        <v/>
      </c>
      <c r="AR6" s="32" t="str">
        <f>IF(AND($D6=AR$1,$E6=AR$2,$F6=AR$4),VLOOKUP($A6,Tableros_Control!$A:$P,16,0),"")</f>
        <v/>
      </c>
      <c r="AS6" s="32" t="str">
        <f>IF(AND($D6=AS$1,$E6=AS$2,$F6=AS$4),VLOOKUP($A6,Tableros_Control!$A:$P,16,0),"")</f>
        <v/>
      </c>
      <c r="AT6" s="32" t="str">
        <f>IF(AND($D6=AT$1,$E6=AT$2,$F6=AT$4),VLOOKUP($A6,Tableros_Control!$A:$P,16,0),"")</f>
        <v/>
      </c>
      <c r="AU6" s="32" t="str">
        <f>IF(AND($D6=AU$1,$E6=AU$2,$F6=AU$4),VLOOKUP($A6,Tableros_Control!$A:$P,16,0),"")</f>
        <v/>
      </c>
      <c r="AV6" s="32" t="str">
        <f>IF(AND($D6=AV$1,$E6=AV$2,$F6=AV$4),VLOOKUP($A6,Tableros_Control!$A:$P,16,0),"")</f>
        <v/>
      </c>
      <c r="AW6" s="32" t="str">
        <f>IF(AND($D6=AW$1,$E6=AW$2,$F6=AW$4),VLOOKUP($A6,Tableros_Control!$A:$P,16,0),"")</f>
        <v/>
      </c>
      <c r="AX6" s="32" t="str">
        <f>IF(AND($D6=AX$1,$E6=AX$2,$F6=AX$4),VLOOKUP($A6,Tableros_Control!$A:$P,16,0),"")</f>
        <v/>
      </c>
      <c r="AY6" s="32" t="str">
        <f>IF(AND($D6=AY$1,$E6=AY$2,$F6=AY$4),VLOOKUP($A6,Tableros_Control!$A:$P,16,0),"")</f>
        <v/>
      </c>
      <c r="AZ6" s="32" t="str">
        <f>IF(AND($D6=AZ$1,$E6=AZ$2,$F6=AZ$4),VLOOKUP($A6,Tableros_Control!$A:$P,16,0),"")</f>
        <v/>
      </c>
      <c r="BA6" s="33" t="str">
        <f>IF(AND($D6=BA$1,$E6=BA$2,$F6=BA$4),VLOOKUP($A6,Tableros_Control!$A:$P,16,0),"")</f>
        <v/>
      </c>
      <c r="BB6" s="34">
        <v>44651</v>
      </c>
      <c r="BC6" s="35" t="s">
        <v>67</v>
      </c>
      <c r="BD6" s="27"/>
    </row>
    <row r="7" spans="1:56" ht="36" customHeight="1">
      <c r="A7" s="30">
        <v>2</v>
      </c>
      <c r="B7" s="31" t="s">
        <v>68</v>
      </c>
      <c r="C7" s="31" t="s">
        <v>69</v>
      </c>
      <c r="D7" s="31">
        <v>2022</v>
      </c>
      <c r="E7" s="31">
        <v>3</v>
      </c>
      <c r="F7" s="31">
        <v>4</v>
      </c>
      <c r="G7" s="32">
        <f ca="1">IF(AND($D7=G$1,$E7=G$2,$F7=G$4),VLOOKUP($A7,Tableros_Control!$A:$P,16,0),"")</f>
        <v>1</v>
      </c>
      <c r="H7" s="32" t="str">
        <f>IF(AND($D7=H$1,$E7=H$2,$F7=H$4),VLOOKUP($A7,Tableros_Control!$A:$P,16,0),"")</f>
        <v/>
      </c>
      <c r="I7" s="32" t="str">
        <f>IF(AND($D7=I$1,$E7=I$2,$F7=I$4),VLOOKUP($A7,Tableros_Control!$A:$P,16,0),"")</f>
        <v/>
      </c>
      <c r="J7" s="32" t="str">
        <f>IF(AND($D7=J$1,$E7=J$2,$F7=J$4),VLOOKUP($A7,Tableros_Control!$A:$P,16,0),"")</f>
        <v/>
      </c>
      <c r="K7" s="32" t="str">
        <f>IF(AND($D7=K$1,$E7=K$2,$F7=K$4),VLOOKUP($A7,Tableros_Control!$A:$P,16,0),"")</f>
        <v/>
      </c>
      <c r="L7" s="32" t="str">
        <f>IF(AND($D7=L$1,$E7=L$2,$F7=L$4),VLOOKUP($A7,Tableros_Control!$A:$P,16,0),"")</f>
        <v/>
      </c>
      <c r="M7" s="32" t="str">
        <f>IF(AND($D7=M$1,$E7=M$2,$F7=M$4),VLOOKUP($A7,Tableros_Control!$A:$P,16,0),"")</f>
        <v/>
      </c>
      <c r="N7" s="32" t="str">
        <f>IF(AND($D7=N$1,$E7=N$2,$F7=N$4),VLOOKUP($A7,Tableros_Control!$A:$P,16,0),"")</f>
        <v/>
      </c>
      <c r="O7" s="32" t="str">
        <f>IF(AND($D7=O$1,$E7=O$2,$F7=O$4),VLOOKUP($A7,Tableros_Control!$A:$P,16,0),"")</f>
        <v/>
      </c>
      <c r="P7" s="32" t="str">
        <f>IF(AND($D7=P$1,$E7=P$2,$F7=P$4),VLOOKUP($A7,Tableros_Control!$A:$P,16,0),"")</f>
        <v/>
      </c>
      <c r="Q7" s="32" t="str">
        <f>IF(AND($D7=Q$1,$E7=Q$2,$F7=Q$4),VLOOKUP($A7,Tableros_Control!$A:$P,16,0),"")</f>
        <v/>
      </c>
      <c r="R7" s="32" t="str">
        <f>IF(AND($D7=R$1,$E7=R$2,$F7=R$4),VLOOKUP($A7,Tableros_Control!$A:$P,16,0),"")</f>
        <v/>
      </c>
      <c r="S7" s="32" t="str">
        <f>IF(AND($D7=S$1,$E7=S$2,$F7=S$4),VLOOKUP($A7,Tableros_Control!$A:$P,16,0),"")</f>
        <v/>
      </c>
      <c r="T7" s="32" t="str">
        <f>IF(AND($D7=T$1,$E7=T$2,$F7=T$4),VLOOKUP($A7,Tableros_Control!$A:$P,16,0),"")</f>
        <v/>
      </c>
      <c r="U7" s="32" t="str">
        <f>IF(AND($D7=U$1,$E7=U$2,$F7=U$4),VLOOKUP($A7,Tableros_Control!$A:$P,16,0),"")</f>
        <v/>
      </c>
      <c r="V7" s="32" t="str">
        <f>IF(AND($D7=V$1,$E7=V$2,$F7=V$4),VLOOKUP($A7,Tableros_Control!$A:$P,16,0),"")</f>
        <v/>
      </c>
      <c r="W7" s="32" t="str">
        <f>IF(AND($D7=W$1,$E7=W$2,$F7=W$4),VLOOKUP($A7,Tableros_Control!$A:$P,16,0),"")</f>
        <v/>
      </c>
      <c r="X7" s="32" t="str">
        <f>IF(AND($D7=X$1,$E7=X$2,$F7=X$4),VLOOKUP($A7,Tableros_Control!$A:$P,16,0),"")</f>
        <v/>
      </c>
      <c r="Y7" s="32" t="str">
        <f>IF(AND($D7=Y$1,$E7=Y$2,$F7=Y$4),VLOOKUP($A7,Tableros_Control!$A:$P,16,0),"")</f>
        <v/>
      </c>
      <c r="Z7" s="32" t="str">
        <f>IF(AND($D7=Z$1,$E7=Z$2,$F7=Z$4),VLOOKUP($A7,Tableros_Control!$A:$P,16,0),"")</f>
        <v/>
      </c>
      <c r="AA7" s="32" t="str">
        <f>IF(AND($D7=AA$1,$E7=AA$2,$F7=AA$4),VLOOKUP($A7,Tableros_Control!$A:$P,16,0),"")</f>
        <v/>
      </c>
      <c r="AB7" s="32" t="str">
        <f>IF(AND($D7=AB$1,$E7=AB$2,$F7=AB$4),VLOOKUP($A7,Tableros_Control!$A:$P,16,0),"")</f>
        <v/>
      </c>
      <c r="AC7" s="32" t="str">
        <f>IF(AND($D7=AC$1,$E7=AC$2,$F7=AC$4),VLOOKUP($A7,Tableros_Control!$A:$P,16,0),"")</f>
        <v/>
      </c>
      <c r="AD7" s="32" t="str">
        <f>IF(AND($D7=AD$1,$E7=AD$2,$F7=AD$4),VLOOKUP($A7,Tableros_Control!$A:$P,16,0),"")</f>
        <v/>
      </c>
      <c r="AE7" s="32" t="str">
        <f>IF(AND($D7=AE$1,$E7=AE$2,$F7=AE$4),VLOOKUP($A7,Tableros_Control!$A:$P,16,0),"")</f>
        <v/>
      </c>
      <c r="AF7" s="32" t="str">
        <f>IF(AND($D7=AF$1,$E7=AF$2,$F7=AF$4),VLOOKUP($A7,Tableros_Control!$A:$P,16,0),"")</f>
        <v/>
      </c>
      <c r="AG7" s="32" t="str">
        <f>IF(AND($D7=AG$1,$E7=AG$2,$F7=AG$4),VLOOKUP($A7,Tableros_Control!$A:$P,16,0),"")</f>
        <v/>
      </c>
      <c r="AH7" s="32" t="str">
        <f>IF(AND($D7=AH$1,$E7=AH$2,$F7=AH$4),VLOOKUP($A7,Tableros_Control!$A:$P,16,0),"")</f>
        <v/>
      </c>
      <c r="AI7" s="32" t="str">
        <f>IF(AND($D7=AI$1,$E7=AI$2,$F7=AI$4),VLOOKUP($A7,Tableros_Control!$A:$P,16,0),"")</f>
        <v/>
      </c>
      <c r="AJ7" s="32" t="str">
        <f>IF(AND($D7=AJ$1,$E7=AJ$2,$F7=AJ$4),VLOOKUP($A7,Tableros_Control!$A:$P,16,0),"")</f>
        <v/>
      </c>
      <c r="AK7" s="32" t="str">
        <f>IF(AND($D7=AK$1,$E7=AK$2,$F7=AK$4),VLOOKUP($A7,Tableros_Control!$A:$P,16,0),"")</f>
        <v/>
      </c>
      <c r="AL7" s="32" t="str">
        <f>IF(AND($D7=AL$1,$E7=AL$2,$F7=AL$4),VLOOKUP($A7,Tableros_Control!$A:$P,16,0),"")</f>
        <v/>
      </c>
      <c r="AM7" s="32" t="str">
        <f>IF(AND($D7=AM$1,$E7=AM$2,$F7=AM$4),VLOOKUP($A7,Tableros_Control!$A:$P,16,0),"")</f>
        <v/>
      </c>
      <c r="AN7" s="32" t="str">
        <f>IF(AND($D7=AN$1,$E7=AN$2,$F7=AN$4),VLOOKUP($A7,Tableros_Control!$A:$P,16,0),"")</f>
        <v/>
      </c>
      <c r="AO7" s="32" t="str">
        <f>IF(AND($D7=AO$1,$E7=AO$2,$F7=AO$4),VLOOKUP($A7,Tableros_Control!$A:$P,16,0),"")</f>
        <v/>
      </c>
      <c r="AP7" s="32" t="str">
        <f>IF(AND($D7=AP$1,$E7=AP$2,$F7=AP$4),VLOOKUP($A7,Tableros_Control!$A:$P,16,0),"")</f>
        <v/>
      </c>
      <c r="AQ7" s="32" t="str">
        <f>IF(AND($D7=AQ$1,$E7=AQ$2,$F7=AQ$4),VLOOKUP($A7,Tableros_Control!$A:$P,16,0),"")</f>
        <v/>
      </c>
      <c r="AR7" s="32" t="str">
        <f>IF(AND($D7=AR$1,$E7=AR$2,$F7=AR$4),VLOOKUP($A7,Tableros_Control!$A:$P,16,0),"")</f>
        <v/>
      </c>
      <c r="AS7" s="32" t="str">
        <f>IF(AND($D7=AS$1,$E7=AS$2,$F7=AS$4),VLOOKUP($A7,Tableros_Control!$A:$P,16,0),"")</f>
        <v/>
      </c>
      <c r="AT7" s="32" t="str">
        <f>IF(AND($D7=AT$1,$E7=AT$2,$F7=AT$4),VLOOKUP($A7,Tableros_Control!$A:$P,16,0),"")</f>
        <v/>
      </c>
      <c r="AU7" s="32" t="str">
        <f>IF(AND($D7=AU$1,$E7=AU$2,$F7=AU$4),VLOOKUP($A7,Tableros_Control!$A:$P,16,0),"")</f>
        <v/>
      </c>
      <c r="AV7" s="32" t="str">
        <f>IF(AND($D7=AV$1,$E7=AV$2,$F7=AV$4),VLOOKUP($A7,Tableros_Control!$A:$P,16,0),"")</f>
        <v/>
      </c>
      <c r="AW7" s="32" t="str">
        <f>IF(AND($D7=AW$1,$E7=AW$2,$F7=AW$4),VLOOKUP($A7,Tableros_Control!$A:$P,16,0),"")</f>
        <v/>
      </c>
      <c r="AX7" s="32" t="str">
        <f>IF(AND($D7=AX$1,$E7=AX$2,$F7=AX$4),VLOOKUP($A7,Tableros_Control!$A:$P,16,0),"")</f>
        <v/>
      </c>
      <c r="AY7" s="32" t="str">
        <f>IF(AND($D7=AY$1,$E7=AY$2,$F7=AY$4),VLOOKUP($A7,Tableros_Control!$A:$P,16,0),"")</f>
        <v/>
      </c>
      <c r="AZ7" s="32" t="str">
        <f>IF(AND($D7=AZ$1,$E7=AZ$2,$F7=AZ$4),VLOOKUP($A7,Tableros_Control!$A:$P,16,0),"")</f>
        <v/>
      </c>
      <c r="BA7" s="33" t="str">
        <f>IF(AND($D7=BA$1,$E7=BA$2,$F7=BA$4),VLOOKUP($A7,Tableros_Control!$A:$P,16,0),"")</f>
        <v/>
      </c>
      <c r="BB7" s="34">
        <v>44651</v>
      </c>
      <c r="BC7" s="35" t="s">
        <v>67</v>
      </c>
      <c r="BD7" s="27"/>
    </row>
    <row r="8" spans="1:56" ht="36.75" customHeight="1">
      <c r="A8" s="30">
        <v>3</v>
      </c>
      <c r="B8" s="31" t="s">
        <v>70</v>
      </c>
      <c r="C8" s="31" t="s">
        <v>71</v>
      </c>
      <c r="D8" s="31">
        <v>2022</v>
      </c>
      <c r="E8" s="31">
        <v>3</v>
      </c>
      <c r="F8" s="31">
        <v>4</v>
      </c>
      <c r="G8" s="32">
        <f ca="1">IF(AND($D8=G$1,$E8=G$2,$F8=G$4),VLOOKUP($A8,Tableros_Control!$A:$P,16,0),"")</f>
        <v>5</v>
      </c>
      <c r="H8" s="32" t="str">
        <f>IF(AND($D8=H$1,$E8=H$2,$F8=H$4),VLOOKUP($A8,Tableros_Control!$A:$P,16,0),"")</f>
        <v/>
      </c>
      <c r="I8" s="32" t="str">
        <f>IF(AND($D8=I$1,$E8=I$2,$F8=I$4),VLOOKUP($A8,Tableros_Control!$A:$P,16,0),"")</f>
        <v/>
      </c>
      <c r="J8" s="32" t="str">
        <f>IF(AND($D8=J$1,$E8=J$2,$F8=J$4),VLOOKUP($A8,Tableros_Control!$A:$P,16,0),"")</f>
        <v/>
      </c>
      <c r="K8" s="32" t="str">
        <f>IF(AND($D8=K$1,$E8=K$2,$F8=K$4),VLOOKUP($A8,Tableros_Control!$A:$P,16,0),"")</f>
        <v/>
      </c>
      <c r="L8" s="32" t="str">
        <f>IF(AND($D8=L$1,$E8=L$2,$F8=L$4),VLOOKUP($A8,Tableros_Control!$A:$P,16,0),"")</f>
        <v/>
      </c>
      <c r="M8" s="32" t="str">
        <f>IF(AND($D8=M$1,$E8=M$2,$F8=M$4),VLOOKUP($A8,Tableros_Control!$A:$P,16,0),"")</f>
        <v/>
      </c>
      <c r="N8" s="32" t="str">
        <f>IF(AND($D8=N$1,$E8=N$2,$F8=N$4),VLOOKUP($A8,Tableros_Control!$A:$P,16,0),"")</f>
        <v/>
      </c>
      <c r="O8" s="32" t="str">
        <f>IF(AND($D8=O$1,$E8=O$2,$F8=O$4),VLOOKUP($A8,Tableros_Control!$A:$P,16,0),"")</f>
        <v/>
      </c>
      <c r="P8" s="32" t="str">
        <f>IF(AND($D8=P$1,$E8=P$2,$F8=P$4),VLOOKUP($A8,Tableros_Control!$A:$P,16,0),"")</f>
        <v/>
      </c>
      <c r="Q8" s="32" t="str">
        <f>IF(AND($D8=Q$1,$E8=Q$2,$F8=Q$4),VLOOKUP($A8,Tableros_Control!$A:$P,16,0),"")</f>
        <v/>
      </c>
      <c r="R8" s="32" t="str">
        <f>IF(AND($D8=R$1,$E8=R$2,$F8=R$4),VLOOKUP($A8,Tableros_Control!$A:$P,16,0),"")</f>
        <v/>
      </c>
      <c r="S8" s="32" t="str">
        <f>IF(AND($D8=S$1,$E8=S$2,$F8=S$4),VLOOKUP($A8,Tableros_Control!$A:$P,16,0),"")</f>
        <v/>
      </c>
      <c r="T8" s="32" t="str">
        <f>IF(AND($D8=T$1,$E8=T$2,$F8=T$4),VLOOKUP($A8,Tableros_Control!$A:$P,16,0),"")</f>
        <v/>
      </c>
      <c r="U8" s="32" t="str">
        <f>IF(AND($D8=U$1,$E8=U$2,$F8=U$4),VLOOKUP($A8,Tableros_Control!$A:$P,16,0),"")</f>
        <v/>
      </c>
      <c r="V8" s="32" t="str">
        <f>IF(AND($D8=V$1,$E8=V$2,$F8=V$4),VLOOKUP($A8,Tableros_Control!$A:$P,16,0),"")</f>
        <v/>
      </c>
      <c r="W8" s="32" t="str">
        <f>IF(AND($D8=W$1,$E8=W$2,$F8=W$4),VLOOKUP($A8,Tableros_Control!$A:$P,16,0),"")</f>
        <v/>
      </c>
      <c r="X8" s="32" t="str">
        <f>IF(AND($D8=X$1,$E8=X$2,$F8=X$4),VLOOKUP($A8,Tableros_Control!$A:$P,16,0),"")</f>
        <v/>
      </c>
      <c r="Y8" s="32" t="str">
        <f>IF(AND($D8=Y$1,$E8=Y$2,$F8=Y$4),VLOOKUP($A8,Tableros_Control!$A:$P,16,0),"")</f>
        <v/>
      </c>
      <c r="Z8" s="32" t="str">
        <f>IF(AND($D8=Z$1,$E8=Z$2,$F8=Z$4),VLOOKUP($A8,Tableros_Control!$A:$P,16,0),"")</f>
        <v/>
      </c>
      <c r="AA8" s="32" t="str">
        <f>IF(AND($D8=AA$1,$E8=AA$2,$F8=AA$4),VLOOKUP($A8,Tableros_Control!$A:$P,16,0),"")</f>
        <v/>
      </c>
      <c r="AB8" s="32" t="str">
        <f>IF(AND($D8=AB$1,$E8=AB$2,$F8=AB$4),VLOOKUP($A8,Tableros_Control!$A:$P,16,0),"")</f>
        <v/>
      </c>
      <c r="AC8" s="32" t="str">
        <f>IF(AND($D8=AC$1,$E8=AC$2,$F8=AC$4),VLOOKUP($A8,Tableros_Control!$A:$P,16,0),"")</f>
        <v/>
      </c>
      <c r="AD8" s="32" t="str">
        <f>IF(AND($D8=AD$1,$E8=AD$2,$F8=AD$4),VLOOKUP($A8,Tableros_Control!$A:$P,16,0),"")</f>
        <v/>
      </c>
      <c r="AE8" s="32" t="str">
        <f>IF(AND($D8=AE$1,$E8=AE$2,$F8=AE$4),VLOOKUP($A8,Tableros_Control!$A:$P,16,0),"")</f>
        <v/>
      </c>
      <c r="AF8" s="32" t="str">
        <f>IF(AND($D8=AF$1,$E8=AF$2,$F8=AF$4),VLOOKUP($A8,Tableros_Control!$A:$P,16,0),"")</f>
        <v/>
      </c>
      <c r="AG8" s="32" t="str">
        <f>IF(AND($D8=AG$1,$E8=AG$2,$F8=AG$4),VLOOKUP($A8,Tableros_Control!$A:$P,16,0),"")</f>
        <v/>
      </c>
      <c r="AH8" s="32" t="str">
        <f>IF(AND($D8=AH$1,$E8=AH$2,$F8=AH$4),VLOOKUP($A8,Tableros_Control!$A:$P,16,0),"")</f>
        <v/>
      </c>
      <c r="AI8" s="32" t="str">
        <f>IF(AND($D8=AI$1,$E8=AI$2,$F8=AI$4),VLOOKUP($A8,Tableros_Control!$A:$P,16,0),"")</f>
        <v/>
      </c>
      <c r="AJ8" s="32" t="str">
        <f>IF(AND($D8=AJ$1,$E8=AJ$2,$F8=AJ$4),VLOOKUP($A8,Tableros_Control!$A:$P,16,0),"")</f>
        <v/>
      </c>
      <c r="AK8" s="32" t="str">
        <f>IF(AND($D8=AK$1,$E8=AK$2,$F8=AK$4),VLOOKUP($A8,Tableros_Control!$A:$P,16,0),"")</f>
        <v/>
      </c>
      <c r="AL8" s="32" t="str">
        <f>IF(AND($D8=AL$1,$E8=AL$2,$F8=AL$4),VLOOKUP($A8,Tableros_Control!$A:$P,16,0),"")</f>
        <v/>
      </c>
      <c r="AM8" s="32" t="str">
        <f>IF(AND($D8=AM$1,$E8=AM$2,$F8=AM$4),VLOOKUP($A8,Tableros_Control!$A:$P,16,0),"")</f>
        <v/>
      </c>
      <c r="AN8" s="32" t="str">
        <f>IF(AND($D8=AN$1,$E8=AN$2,$F8=AN$4),VLOOKUP($A8,Tableros_Control!$A:$P,16,0),"")</f>
        <v/>
      </c>
      <c r="AO8" s="32" t="str">
        <f>IF(AND($D8=AO$1,$E8=AO$2,$F8=AO$4),VLOOKUP($A8,Tableros_Control!$A:$P,16,0),"")</f>
        <v/>
      </c>
      <c r="AP8" s="32" t="str">
        <f>IF(AND($D8=AP$1,$E8=AP$2,$F8=AP$4),VLOOKUP($A8,Tableros_Control!$A:$P,16,0),"")</f>
        <v/>
      </c>
      <c r="AQ8" s="32" t="str">
        <f>IF(AND($D8=AQ$1,$E8=AQ$2,$F8=AQ$4),VLOOKUP($A8,Tableros_Control!$A:$P,16,0),"")</f>
        <v/>
      </c>
      <c r="AR8" s="32" t="str">
        <f>IF(AND($D8=AR$1,$E8=AR$2,$F8=AR$4),VLOOKUP($A8,Tableros_Control!$A:$P,16,0),"")</f>
        <v/>
      </c>
      <c r="AS8" s="32" t="str">
        <f>IF(AND($D8=AS$1,$E8=AS$2,$F8=AS$4),VLOOKUP($A8,Tableros_Control!$A:$P,16,0),"")</f>
        <v/>
      </c>
      <c r="AT8" s="32" t="str">
        <f>IF(AND($D8=AT$1,$E8=AT$2,$F8=AT$4),VLOOKUP($A8,Tableros_Control!$A:$P,16,0),"")</f>
        <v/>
      </c>
      <c r="AU8" s="32" t="str">
        <f>IF(AND($D8=AU$1,$E8=AU$2,$F8=AU$4),VLOOKUP($A8,Tableros_Control!$A:$P,16,0),"")</f>
        <v/>
      </c>
      <c r="AV8" s="32" t="str">
        <f>IF(AND($D8=AV$1,$E8=AV$2,$F8=AV$4),VLOOKUP($A8,Tableros_Control!$A:$P,16,0),"")</f>
        <v/>
      </c>
      <c r="AW8" s="32" t="str">
        <f>IF(AND($D8=AW$1,$E8=AW$2,$F8=AW$4),VLOOKUP($A8,Tableros_Control!$A:$P,16,0),"")</f>
        <v/>
      </c>
      <c r="AX8" s="32" t="str">
        <f>IF(AND($D8=AX$1,$E8=AX$2,$F8=AX$4),VLOOKUP($A8,Tableros_Control!$A:$P,16,0),"")</f>
        <v/>
      </c>
      <c r="AY8" s="32" t="str">
        <f>IF(AND($D8=AY$1,$E8=AY$2,$F8=AY$4),VLOOKUP($A8,Tableros_Control!$A:$P,16,0),"")</f>
        <v/>
      </c>
      <c r="AZ8" s="32" t="str">
        <f>IF(AND($D8=AZ$1,$E8=AZ$2,$F8=AZ$4),VLOOKUP($A8,Tableros_Control!$A:$P,16,0),"")</f>
        <v/>
      </c>
      <c r="BA8" s="33" t="str">
        <f>IF(AND($D8=BA$1,$E8=BA$2,$F8=BA$4),VLOOKUP($A8,Tableros_Control!$A:$P,16,0),"")</f>
        <v/>
      </c>
      <c r="BB8" s="36">
        <v>44671</v>
      </c>
      <c r="BC8" s="37" t="s">
        <v>72</v>
      </c>
      <c r="BD8" s="27"/>
    </row>
    <row r="9" spans="1:56" ht="36.75" customHeight="1">
      <c r="A9" s="38" t="s">
        <v>44</v>
      </c>
      <c r="B9" s="39" t="s">
        <v>45</v>
      </c>
      <c r="C9" s="40" t="s">
        <v>46</v>
      </c>
      <c r="D9" s="41" t="s">
        <v>47</v>
      </c>
      <c r="E9" s="41" t="s">
        <v>48</v>
      </c>
      <c r="F9" s="41" t="s">
        <v>49</v>
      </c>
      <c r="G9" s="117" t="s">
        <v>50</v>
      </c>
      <c r="H9" s="112"/>
      <c r="I9" s="110" t="s">
        <v>51</v>
      </c>
      <c r="J9" s="111"/>
      <c r="K9" s="111"/>
      <c r="L9" s="112"/>
      <c r="M9" s="110" t="s">
        <v>52</v>
      </c>
      <c r="N9" s="111"/>
      <c r="O9" s="111"/>
      <c r="P9" s="112"/>
      <c r="Q9" s="110" t="s">
        <v>53</v>
      </c>
      <c r="R9" s="111"/>
      <c r="S9" s="111"/>
      <c r="T9" s="111"/>
      <c r="U9" s="112"/>
      <c r="V9" s="110" t="s">
        <v>54</v>
      </c>
      <c r="W9" s="111"/>
      <c r="X9" s="111"/>
      <c r="Y9" s="112"/>
      <c r="Z9" s="110" t="s">
        <v>55</v>
      </c>
      <c r="AA9" s="111"/>
      <c r="AB9" s="111"/>
      <c r="AC9" s="111"/>
      <c r="AD9" s="112"/>
      <c r="AE9" s="110" t="s">
        <v>56</v>
      </c>
      <c r="AF9" s="111"/>
      <c r="AG9" s="111"/>
      <c r="AH9" s="113"/>
      <c r="AI9" s="110" t="s">
        <v>57</v>
      </c>
      <c r="AJ9" s="111"/>
      <c r="AK9" s="111"/>
      <c r="AL9" s="113"/>
      <c r="AM9" s="110" t="s">
        <v>58</v>
      </c>
      <c r="AN9" s="111"/>
      <c r="AO9" s="111"/>
      <c r="AP9" s="111"/>
      <c r="AQ9" s="113"/>
      <c r="AR9" s="110" t="s">
        <v>59</v>
      </c>
      <c r="AS9" s="111"/>
      <c r="AT9" s="111"/>
      <c r="AU9" s="111"/>
      <c r="AV9" s="112"/>
      <c r="AW9" s="110" t="s">
        <v>60</v>
      </c>
      <c r="AX9" s="111"/>
      <c r="AY9" s="111"/>
      <c r="AZ9" s="111"/>
      <c r="BA9" s="113"/>
      <c r="BB9" s="27"/>
      <c r="BC9" s="28"/>
      <c r="BD9" s="27"/>
    </row>
    <row r="10" spans="1:56" ht="36.75" customHeight="1">
      <c r="A10" s="42"/>
      <c r="B10" s="43"/>
      <c r="C10" s="44"/>
      <c r="D10" s="45"/>
      <c r="E10" s="45"/>
      <c r="F10" s="45"/>
      <c r="G10" s="25">
        <v>4</v>
      </c>
      <c r="H10" s="25">
        <v>5</v>
      </c>
      <c r="I10" s="25">
        <v>1</v>
      </c>
      <c r="J10" s="25">
        <v>2</v>
      </c>
      <c r="K10" s="25">
        <v>3</v>
      </c>
      <c r="L10" s="25">
        <v>4</v>
      </c>
      <c r="M10" s="25">
        <v>1</v>
      </c>
      <c r="N10" s="25">
        <v>2</v>
      </c>
      <c r="O10" s="25">
        <v>3</v>
      </c>
      <c r="P10" s="25">
        <v>4</v>
      </c>
      <c r="Q10" s="25">
        <v>1</v>
      </c>
      <c r="R10" s="25">
        <v>2</v>
      </c>
      <c r="S10" s="25">
        <v>3</v>
      </c>
      <c r="T10" s="25">
        <v>4</v>
      </c>
      <c r="U10" s="25">
        <v>5</v>
      </c>
      <c r="V10" s="25">
        <v>1</v>
      </c>
      <c r="W10" s="25">
        <v>2</v>
      </c>
      <c r="X10" s="25">
        <v>3</v>
      </c>
      <c r="Y10" s="25">
        <v>4</v>
      </c>
      <c r="Z10" s="25">
        <v>1</v>
      </c>
      <c r="AA10" s="25">
        <v>2</v>
      </c>
      <c r="AB10" s="25">
        <v>3</v>
      </c>
      <c r="AC10" s="25">
        <v>4</v>
      </c>
      <c r="AD10" s="25">
        <v>5</v>
      </c>
      <c r="AE10" s="25">
        <v>1</v>
      </c>
      <c r="AF10" s="25">
        <v>2</v>
      </c>
      <c r="AG10" s="25">
        <v>3</v>
      </c>
      <c r="AH10" s="25">
        <v>4</v>
      </c>
      <c r="AI10" s="25">
        <v>1</v>
      </c>
      <c r="AJ10" s="25">
        <v>2</v>
      </c>
      <c r="AK10" s="25">
        <v>3</v>
      </c>
      <c r="AL10" s="25">
        <v>4</v>
      </c>
      <c r="AM10" s="25">
        <v>1</v>
      </c>
      <c r="AN10" s="25">
        <v>2</v>
      </c>
      <c r="AO10" s="25">
        <v>3</v>
      </c>
      <c r="AP10" s="25">
        <v>4</v>
      </c>
      <c r="AQ10" s="25">
        <v>5</v>
      </c>
      <c r="AR10" s="25">
        <v>1</v>
      </c>
      <c r="AS10" s="25">
        <v>2</v>
      </c>
      <c r="AT10" s="25">
        <v>3</v>
      </c>
      <c r="AU10" s="25">
        <v>4</v>
      </c>
      <c r="AV10" s="25">
        <v>5</v>
      </c>
      <c r="AW10" s="25">
        <v>1</v>
      </c>
      <c r="AX10" s="25">
        <v>2</v>
      </c>
      <c r="AY10" s="25">
        <v>3</v>
      </c>
      <c r="AZ10" s="25">
        <v>4</v>
      </c>
      <c r="BA10" s="26">
        <v>5</v>
      </c>
      <c r="BB10" s="27"/>
      <c r="BC10" s="28"/>
      <c r="BD10" s="27"/>
    </row>
    <row r="11" spans="1:56" ht="36.75" customHeight="1">
      <c r="A11" s="114" t="s">
        <v>73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6"/>
      <c r="BB11" s="27"/>
      <c r="BC11" s="28"/>
      <c r="BD11" s="27"/>
    </row>
    <row r="12" spans="1:56" ht="36.75" customHeight="1">
      <c r="A12" s="30">
        <v>4</v>
      </c>
      <c r="B12" s="31" t="s">
        <v>74</v>
      </c>
      <c r="C12" s="31" t="s">
        <v>71</v>
      </c>
      <c r="D12" s="31">
        <v>2022</v>
      </c>
      <c r="E12" s="31">
        <f>VLOOKUP($A12,Tableros_Control!$A:$P,5,0)</f>
        <v>5</v>
      </c>
      <c r="F12" s="31">
        <f>VLOOKUP($A12,Tableros_Control!$A:$P,6,0)</f>
        <v>2</v>
      </c>
      <c r="G12" s="32" t="str">
        <f>IF(AND($D12=G$1,$E12=G$2,$F12=G$4),VLOOKUP($A12,Tableros_Control!$A:$P,16,0),"")</f>
        <v/>
      </c>
      <c r="H12" s="32" t="str">
        <f>IF(AND($D12=H$1,$E12=H$2,$F12=H$4),VLOOKUP($A12,Tableros_Control!$A:$P,16,0),"")</f>
        <v/>
      </c>
      <c r="I12" s="32" t="str">
        <f>IF(AND($D12=I$1,$E12=I$2,$F12=I$4),VLOOKUP($A12,Tableros_Control!$A:$P,16,0),"")</f>
        <v/>
      </c>
      <c r="J12" s="32" t="str">
        <f>IF(AND($D12=J$1,$E12=J$2,$F12=J$4),VLOOKUP($A12,Tableros_Control!$A:$P,16,0),"")</f>
        <v/>
      </c>
      <c r="K12" s="32" t="str">
        <f>IF(AND($D12=K$1,$E12=K$2,$F12=K$4),VLOOKUP($A12,Tableros_Control!$A:$P,16,0),"")</f>
        <v/>
      </c>
      <c r="L12" s="32" t="str">
        <f>IF(AND($D12=L$1,$E12=L$2,$F12=L$4),VLOOKUP($A12,Tableros_Control!$A:$P,16,0),"")</f>
        <v/>
      </c>
      <c r="M12" s="32" t="str">
        <f>IF(AND($D12=M$1,$E12=M$2,$F12=M$4),VLOOKUP($A12,Tableros_Control!$A:$P,16,0),"")</f>
        <v/>
      </c>
      <c r="N12" s="32">
        <f ca="1">IF(AND($D12=N$1,$E12=N$2,$F12=N$4),VLOOKUP($A12,Tableros_Control!$A:$P,16,0),"")</f>
        <v>5</v>
      </c>
      <c r="O12" s="32" t="str">
        <f>IF(AND($D12=O$1,$E12=O$2,$F12=O$4),VLOOKUP($A12,Tableros_Control!$A:$P,16,0),"")</f>
        <v/>
      </c>
      <c r="P12" s="32" t="str">
        <f>IF(AND($D12=P$1,$E12=P$2,$F12=P$4),VLOOKUP($A12,Tableros_Control!$A:$P,16,0),"")</f>
        <v/>
      </c>
      <c r="Q12" s="32" t="str">
        <f>IF(AND($D12=Q$1,$E12=Q$2,$F12=Q$4),VLOOKUP($A12,Tableros_Control!$A:$P,16,0),"")</f>
        <v/>
      </c>
      <c r="R12" s="32" t="str">
        <f>IF(AND($D12=R$1,$E12=R$2,$F12=R$4),VLOOKUP($A12,Tableros_Control!$A:$P,16,0),"")</f>
        <v/>
      </c>
      <c r="S12" s="32" t="str">
        <f>IF(AND($D12=S$1,$E12=S$2,$F12=S$4),VLOOKUP($A12,Tableros_Control!$A:$P,16,0),"")</f>
        <v/>
      </c>
      <c r="T12" s="32" t="str">
        <f>IF(AND($D12=T$1,$E12=T$2,$F12=T$4),VLOOKUP($A12,Tableros_Control!$A:$P,16,0),"")</f>
        <v/>
      </c>
      <c r="U12" s="32" t="str">
        <f>IF(AND($D12=U$1,$E12=U$2,$F12=U$4),VLOOKUP($A12,Tableros_Control!$A:$P,16,0),"")</f>
        <v/>
      </c>
      <c r="V12" s="32" t="str">
        <f>IF(AND($D12=V$1,$E12=V$2,$F12=V$4),VLOOKUP($A12,Tableros_Control!$A:$P,16,0),"")</f>
        <v/>
      </c>
      <c r="W12" s="32" t="str">
        <f>IF(AND($D12=W$1,$E12=W$2,$F12=W$4),VLOOKUP($A12,Tableros_Control!$A:$P,16,0),"")</f>
        <v/>
      </c>
      <c r="X12" s="32" t="str">
        <f>IF(AND($D12=X$1,$E12=X$2,$F12=X$4),VLOOKUP($A12,Tableros_Control!$A:$P,16,0),"")</f>
        <v/>
      </c>
      <c r="Y12" s="32" t="str">
        <f>IF(AND($D12=Y$1,$E12=Y$2,$F12=Y$4),VLOOKUP($A12,Tableros_Control!$A:$P,16,0),"")</f>
        <v/>
      </c>
      <c r="Z12" s="32" t="str">
        <f>IF(AND($D12=Z$1,$E12=Z$2,$F12=Z$4),VLOOKUP($A12,Tableros_Control!$A:$P,16,0),"")</f>
        <v/>
      </c>
      <c r="AA12" s="32" t="str">
        <f>IF(AND($D12=AA$1,$E12=AA$2,$F12=AA$4),VLOOKUP($A12,Tableros_Control!$A:$P,16,0),"")</f>
        <v/>
      </c>
      <c r="AB12" s="32" t="str">
        <f>IF(AND($D12=AB$1,$E12=AB$2,$F12=AB$4),VLOOKUP($A12,Tableros_Control!$A:$P,16,0),"")</f>
        <v/>
      </c>
      <c r="AC12" s="32" t="str">
        <f>IF(AND($D12=AC$1,$E12=AC$2,$F12=AC$4),VLOOKUP($A12,Tableros_Control!$A:$P,16,0),"")</f>
        <v/>
      </c>
      <c r="AD12" s="32" t="str">
        <f>IF(AND($D12=AD$1,$E12=AD$2,$F12=AD$4),VLOOKUP($A12,Tableros_Control!$A:$P,16,0),"")</f>
        <v/>
      </c>
      <c r="AE12" s="32" t="str">
        <f>IF(AND($D12=AE$1,$E12=AE$2,$F12=AE$4),VLOOKUP($A12,Tableros_Control!$A:$P,16,0),"")</f>
        <v/>
      </c>
      <c r="AF12" s="32" t="str">
        <f>IF(AND($D12=AF$1,$E12=AF$2,$F12=AF$4),VLOOKUP($A12,Tableros_Control!$A:$P,16,0),"")</f>
        <v/>
      </c>
      <c r="AG12" s="32" t="str">
        <f>IF(AND($D12=AG$1,$E12=AG$2,$F12=AG$4),VLOOKUP($A12,Tableros_Control!$A:$P,16,0),"")</f>
        <v/>
      </c>
      <c r="AH12" s="32" t="str">
        <f>IF(AND($D12=AH$1,$E12=AH$2,$F12=AH$4),VLOOKUP($A12,Tableros_Control!$A:$P,16,0),"")</f>
        <v/>
      </c>
      <c r="AI12" s="32" t="str">
        <f>IF(AND($D12=AI$1,$E12=AI$2,$F12=AI$4),VLOOKUP($A12,Tableros_Control!$A:$P,16,0),"")</f>
        <v/>
      </c>
      <c r="AJ12" s="32" t="str">
        <f>IF(AND($D12=AJ$1,$E12=AJ$2,$F12=AJ$4),VLOOKUP($A12,Tableros_Control!$A:$P,16,0),"")</f>
        <v/>
      </c>
      <c r="AK12" s="32" t="str">
        <f>IF(AND($D12=AK$1,$E12=AK$2,$F12=AK$4),VLOOKUP($A12,Tableros_Control!$A:$P,16,0),"")</f>
        <v/>
      </c>
      <c r="AL12" s="32" t="str">
        <f>IF(AND($D12=AL$1,$E12=AL$2,$F12=AL$4),VLOOKUP($A12,Tableros_Control!$A:$P,16,0),"")</f>
        <v/>
      </c>
      <c r="AM12" s="32" t="str">
        <f>IF(AND($D12=AM$1,$E12=AM$2,$F12=AM$4),VLOOKUP($A12,Tableros_Control!$A:$P,16,0),"")</f>
        <v/>
      </c>
      <c r="AN12" s="32" t="str">
        <f>IF(AND($D12=AN$1,$E12=AN$2,$F12=AN$4),VLOOKUP($A12,Tableros_Control!$A:$P,16,0),"")</f>
        <v/>
      </c>
      <c r="AO12" s="32" t="str">
        <f>IF(AND($D12=AO$1,$E12=AO$2,$F12=AO$4),VLOOKUP($A12,Tableros_Control!$A:$P,16,0),"")</f>
        <v/>
      </c>
      <c r="AP12" s="32" t="str">
        <f>IF(AND($D12=AP$1,$E12=AP$2,$F12=AP$4),VLOOKUP($A12,Tableros_Control!$A:$P,16,0),"")</f>
        <v/>
      </c>
      <c r="AQ12" s="32" t="str">
        <f>IF(AND($D12=AQ$1,$E12=AQ$2,$F12=AQ$4),VLOOKUP($A12,Tableros_Control!$A:$P,16,0),"")</f>
        <v/>
      </c>
      <c r="AR12" s="32" t="str">
        <f>IF(AND($D12=AR$1,$E12=AR$2,$F12=AR$4),VLOOKUP($A12,Tableros_Control!$A:$P,16,0),"")</f>
        <v/>
      </c>
      <c r="AS12" s="32" t="str">
        <f>IF(AND($D12=AS$1,$E12=AS$2,$F12=AS$4),VLOOKUP($A12,Tableros_Control!$A:$P,16,0),"")</f>
        <v/>
      </c>
      <c r="AT12" s="32" t="str">
        <f>IF(AND($D12=AT$1,$E12=AT$2,$F12=AT$4),VLOOKUP($A12,Tableros_Control!$A:$P,16,0),"")</f>
        <v/>
      </c>
      <c r="AU12" s="32" t="str">
        <f>IF(AND($D12=AU$1,$E12=AU$2,$F12=AU$4),VLOOKUP($A12,Tableros_Control!$A:$P,16,0),"")</f>
        <v/>
      </c>
      <c r="AV12" s="32" t="str">
        <f>IF(AND($D12=AV$1,$E12=AV$2,$F12=AV$4),VLOOKUP($A12,Tableros_Control!$A:$P,16,0),"")</f>
        <v/>
      </c>
      <c r="AW12" s="32" t="str">
        <f>IF(AND($D12=AW$1,$E12=AW$2,$F12=AW$4),VLOOKUP($A12,Tableros_Control!$A:$P,16,0),"")</f>
        <v/>
      </c>
      <c r="AX12" s="32" t="str">
        <f>IF(AND($D12=AX$1,$E12=AX$2,$F12=AX$4),VLOOKUP($A12,Tableros_Control!$A:$P,16,0),"")</f>
        <v/>
      </c>
      <c r="AY12" s="32" t="str">
        <f>IF(AND($D12=AY$1,$E12=AY$2,$F12=AY$4),VLOOKUP($A12,Tableros_Control!$A:$P,16,0),"")</f>
        <v/>
      </c>
      <c r="AZ12" s="32" t="str">
        <f>IF(AND($D12=AZ$1,$E12=AZ$2,$F12=AZ$4),VLOOKUP($A12,Tableros_Control!$A:$P,16,0),"")</f>
        <v/>
      </c>
      <c r="BA12" s="33" t="str">
        <f>IF(AND($D12=BA$1,$E12=BA$2,$F12=BA$4),VLOOKUP($A12,Tableros_Control!$A:$P,16,0),"")</f>
        <v/>
      </c>
      <c r="BB12" s="34">
        <v>44810</v>
      </c>
      <c r="BC12" s="46" t="s">
        <v>75</v>
      </c>
      <c r="BD12" s="47"/>
    </row>
    <row r="13" spans="1:56" ht="36.75" customHeight="1">
      <c r="A13" s="30">
        <v>5</v>
      </c>
      <c r="B13" s="31" t="s">
        <v>76</v>
      </c>
      <c r="C13" s="31" t="s">
        <v>77</v>
      </c>
      <c r="D13" s="31">
        <v>2022</v>
      </c>
      <c r="E13" s="31">
        <f>VLOOKUP(A13,Tableros_Control!$A:$P,5,0)</f>
        <v>5</v>
      </c>
      <c r="F13" s="31">
        <f>VLOOKUP($A13,Tableros_Control!$A:$P,6,0)</f>
        <v>4</v>
      </c>
      <c r="G13" s="32" t="str">
        <f>IF(AND($D13=G$1,$E13=G$2,$F13=G$4),VLOOKUP($A13,Tableros_Control!$A:$P,16,0),"")</f>
        <v/>
      </c>
      <c r="H13" s="32" t="str">
        <f>IF(AND($D13=H$1,$E13=H$2,$F13=H$4),VLOOKUP($A13,Tableros_Control!$A:$P,16,0),"")</f>
        <v/>
      </c>
      <c r="I13" s="32" t="str">
        <f>IF(AND($D13=I$1,$E13=I$2,$F13=I$4),VLOOKUP($A13,Tableros_Control!$A:$P,16,0),"")</f>
        <v/>
      </c>
      <c r="J13" s="32" t="str">
        <f>IF(AND($D13=J$1,$E13=J$2,$F13=J$4),VLOOKUP($A13,Tableros_Control!$A:$P,16,0),"")</f>
        <v/>
      </c>
      <c r="K13" s="32" t="str">
        <f>IF(AND($D13=K$1,$E13=K$2,$F13=K$4),VLOOKUP($A13,Tableros_Control!$A:$P,16,0),"")</f>
        <v/>
      </c>
      <c r="L13" s="32" t="str">
        <f>IF(AND($D13=L$1,$E13=L$2,$F13=L$4),VLOOKUP($A13,Tableros_Control!$A:$P,16,0),"")</f>
        <v/>
      </c>
      <c r="M13" s="32" t="str">
        <f>IF(AND($D13=M$1,$E13=M$2,$F13=M$4),VLOOKUP($A13,Tableros_Control!$A:$P,16,0),"")</f>
        <v/>
      </c>
      <c r="N13" s="32" t="str">
        <f>IF(AND($D13=N$1,$E13=N$2,$F13=N$4),VLOOKUP($A13,Tableros_Control!$A:$P,16,0),"")</f>
        <v/>
      </c>
      <c r="O13" s="32" t="str">
        <f>IF(AND($D13=O$1,$E13=O$2,$F13=O$4),VLOOKUP($A13,Tableros_Control!$A:$P,16,0),"")</f>
        <v/>
      </c>
      <c r="P13" s="32">
        <f ca="1">IF(AND($D13=P$1,$E13=P$2,$F13=P$4),VLOOKUP($A13,Tableros_Control!$A:$P,16,0),"")</f>
        <v>1</v>
      </c>
      <c r="Q13" s="32" t="str">
        <f>IF(AND($D13=Q$1,$E13=Q$2,$F13=Q$4),VLOOKUP($A13,Tableros_Control!$A:$P,16,0),"")</f>
        <v/>
      </c>
      <c r="R13" s="32" t="str">
        <f>IF(AND($D13=R$1,$E13=R$2,$F13=R$4),VLOOKUP($A13,Tableros_Control!$A:$P,16,0),"")</f>
        <v/>
      </c>
      <c r="S13" s="32" t="str">
        <f>IF(AND($D13=S$1,$E13=S$2,$F13=S$4),VLOOKUP($A13,Tableros_Control!$A:$P,16,0),"")</f>
        <v/>
      </c>
      <c r="T13" s="32" t="str">
        <f>IF(AND($D13=T$1,$E13=T$2,$F13=T$4),VLOOKUP($A13,Tableros_Control!$A:$P,16,0),"")</f>
        <v/>
      </c>
      <c r="U13" s="32" t="str">
        <f>IF(AND($D13=U$1,$E13=U$2,$F13=U$4),VLOOKUP($A13,Tableros_Control!$A:$P,16,0),"")</f>
        <v/>
      </c>
      <c r="V13" s="32" t="str">
        <f>IF(AND($D13=V$1,$E13=V$2,$F13=V$4),VLOOKUP($A13,Tableros_Control!$A:$P,16,0),"")</f>
        <v/>
      </c>
      <c r="W13" s="32" t="str">
        <f>IF(AND($D13=W$1,$E13=W$2,$F13=W$4),VLOOKUP($A13,Tableros_Control!$A:$P,16,0),"")</f>
        <v/>
      </c>
      <c r="X13" s="32" t="str">
        <f>IF(AND($D13=X$1,$E13=X$2,$F13=X$4),VLOOKUP($A13,Tableros_Control!$A:$P,16,0),"")</f>
        <v/>
      </c>
      <c r="Y13" s="32" t="str">
        <f>IF(AND($D13=Y$1,$E13=Y$2,$F13=Y$4),VLOOKUP($A13,Tableros_Control!$A:$P,16,0),"")</f>
        <v/>
      </c>
      <c r="Z13" s="32" t="str">
        <f>IF(AND($D13=Z$1,$E13=Z$2,$F13=Z$4),VLOOKUP($A13,Tableros_Control!$A:$P,16,0),"")</f>
        <v/>
      </c>
      <c r="AA13" s="32" t="str">
        <f>IF(AND($D13=AA$1,$E13=AA$2,$F13=AA$4),VLOOKUP($A13,Tableros_Control!$A:$P,16,0),"")</f>
        <v/>
      </c>
      <c r="AB13" s="32" t="str">
        <f>IF(AND($D13=AB$1,$E13=AB$2,$F13=AB$4),VLOOKUP($A13,Tableros_Control!$A:$P,16,0),"")</f>
        <v/>
      </c>
      <c r="AC13" s="32" t="str">
        <f>IF(AND($D13=AC$1,$E13=AC$2,$F13=AC$4),VLOOKUP($A13,Tableros_Control!$A:$P,16,0),"")</f>
        <v/>
      </c>
      <c r="AD13" s="32" t="str">
        <f>IF(AND($D13=AD$1,$E13=AD$2,$F13=AD$4),VLOOKUP($A13,Tableros_Control!$A:$P,16,0),"")</f>
        <v/>
      </c>
      <c r="AE13" s="32" t="str">
        <f>IF(AND($D13=AE$1,$E13=AE$2,$F13=AE$4),VLOOKUP($A13,Tableros_Control!$A:$P,16,0),"")</f>
        <v/>
      </c>
      <c r="AF13" s="32" t="str">
        <f>IF(AND($D13=AF$1,$E13=AF$2,$F13=AF$4),VLOOKUP($A13,Tableros_Control!$A:$P,16,0),"")</f>
        <v/>
      </c>
      <c r="AG13" s="32" t="str">
        <f>IF(AND($D13=AG$1,$E13=AG$2,$F13=AG$4),VLOOKUP($A13,Tableros_Control!$A:$P,16,0),"")</f>
        <v/>
      </c>
      <c r="AH13" s="32" t="str">
        <f>IF(AND($D13=AH$1,$E13=AH$2,$F13=AH$4),VLOOKUP($A13,Tableros_Control!$A:$P,16,0),"")</f>
        <v/>
      </c>
      <c r="AI13" s="32" t="str">
        <f>IF(AND($D13=AI$1,$E13=AI$2,$F13=AI$4),VLOOKUP($A13,Tableros_Control!$A:$P,16,0),"")</f>
        <v/>
      </c>
      <c r="AJ13" s="32" t="str">
        <f>IF(AND($D13=AJ$1,$E13=AJ$2,$F13=AJ$4),VLOOKUP($A13,Tableros_Control!$A:$P,16,0),"")</f>
        <v/>
      </c>
      <c r="AK13" s="32" t="str">
        <f>IF(AND($D13=AK$1,$E13=AK$2,$F13=AK$4),VLOOKUP($A13,Tableros_Control!$A:$P,16,0),"")</f>
        <v/>
      </c>
      <c r="AL13" s="32" t="str">
        <f>IF(AND($D13=AL$1,$E13=AL$2,$F13=AL$4),VLOOKUP($A13,Tableros_Control!$A:$P,16,0),"")</f>
        <v/>
      </c>
      <c r="AM13" s="32" t="str">
        <f>IF(AND($D13=AM$1,$E13=AM$2,$F13=AM$4),VLOOKUP($A13,Tableros_Control!$A:$P,16,0),"")</f>
        <v/>
      </c>
      <c r="AN13" s="32" t="str">
        <f>IF(AND($D13=AN$1,$E13=AN$2,$F13=AN$4),VLOOKUP($A13,Tableros_Control!$A:$P,16,0),"")</f>
        <v/>
      </c>
      <c r="AO13" s="32" t="str">
        <f>IF(AND($D13=AO$1,$E13=AO$2,$F13=AO$4),VLOOKUP($A13,Tableros_Control!$A:$P,16,0),"")</f>
        <v/>
      </c>
      <c r="AP13" s="32" t="str">
        <f>IF(AND($D13=AP$1,$E13=AP$2,$F13=AP$4),VLOOKUP($A13,Tableros_Control!$A:$P,16,0),"")</f>
        <v/>
      </c>
      <c r="AQ13" s="32" t="str">
        <f>IF(AND($D13=AQ$1,$E13=AQ$2,$F13=AQ$4),VLOOKUP($A13,Tableros_Control!$A:$P,16,0),"")</f>
        <v/>
      </c>
      <c r="AR13" s="32" t="str">
        <f>IF(AND($D13=AR$1,$E13=AR$2,$F13=AR$4),VLOOKUP($A13,Tableros_Control!$A:$P,16,0),"")</f>
        <v/>
      </c>
      <c r="AS13" s="32" t="str">
        <f>IF(AND($D13=AS$1,$E13=AS$2,$F13=AS$4),VLOOKUP($A13,Tableros_Control!$A:$P,16,0),"")</f>
        <v/>
      </c>
      <c r="AT13" s="32" t="str">
        <f>IF(AND($D13=AT$1,$E13=AT$2,$F13=AT$4),VLOOKUP($A13,Tableros_Control!$A:$P,16,0),"")</f>
        <v/>
      </c>
      <c r="AU13" s="32" t="str">
        <f>IF(AND($D13=AU$1,$E13=AU$2,$F13=AU$4),VLOOKUP($A13,Tableros_Control!$A:$P,16,0),"")</f>
        <v/>
      </c>
      <c r="AV13" s="32" t="str">
        <f>IF(AND($D13=AV$1,$E13=AV$2,$F13=AV$4),VLOOKUP($A13,Tableros_Control!$A:$P,16,0),"")</f>
        <v/>
      </c>
      <c r="AW13" s="32" t="str">
        <f>IF(AND($D13=AW$1,$E13=AW$2,$F13=AW$4),VLOOKUP($A13,Tableros_Control!$A:$P,16,0),"")</f>
        <v/>
      </c>
      <c r="AX13" s="32" t="str">
        <f>IF(AND($D13=AX$1,$E13=AX$2,$F13=AX$4),VLOOKUP($A13,Tableros_Control!$A:$P,16,0),"")</f>
        <v/>
      </c>
      <c r="AY13" s="32" t="str">
        <f>IF(AND($D13=AY$1,$E13=AY$2,$F13=AY$4),VLOOKUP($A13,Tableros_Control!$A:$P,16,0),"")</f>
        <v/>
      </c>
      <c r="AZ13" s="32" t="str">
        <f>IF(AND($D13=AZ$1,$E13=AZ$2,$F13=AZ$4),VLOOKUP($A13,Tableros_Control!$A:$P,16,0),"")</f>
        <v/>
      </c>
      <c r="BA13" s="33" t="str">
        <f>IF(AND($D13=BA$1,$E13=BA$2,$F13=BA$4),VLOOKUP($A13,Tableros_Control!$A:$P,16,0),"")</f>
        <v/>
      </c>
      <c r="BB13" s="48">
        <v>44712</v>
      </c>
      <c r="BC13" s="46" t="s">
        <v>78</v>
      </c>
      <c r="BD13" s="47"/>
    </row>
    <row r="14" spans="1:56" ht="36.75" customHeight="1">
      <c r="A14" s="30">
        <v>6</v>
      </c>
      <c r="B14" s="31" t="s">
        <v>79</v>
      </c>
      <c r="C14" s="31" t="s">
        <v>80</v>
      </c>
      <c r="D14" s="31">
        <v>2022</v>
      </c>
      <c r="E14" s="31">
        <f>VLOOKUP(A14,Tableros_Control!$A:$P,5,0)</f>
        <v>6</v>
      </c>
      <c r="F14" s="31">
        <f>VLOOKUP($A14,Tableros_Control!$A:$P,6,0)</f>
        <v>5</v>
      </c>
      <c r="G14" s="32" t="str">
        <f>IF(AND($D14=G$1,$E14=G$2,$F14=G$4),VLOOKUP($A14,Tableros_Control!$A:$P,16,0),"")</f>
        <v/>
      </c>
      <c r="H14" s="32" t="str">
        <f>IF(AND($D14=H$1,$E14=H$2,$F14=H$4),VLOOKUP($A14,Tableros_Control!$A:$P,16,0),"")</f>
        <v/>
      </c>
      <c r="I14" s="32" t="str">
        <f>IF(AND($D14=I$1,$E14=I$2,$F14=I$4),VLOOKUP($A14,Tableros_Control!$A:$P,16,0),"")</f>
        <v/>
      </c>
      <c r="J14" s="32" t="str">
        <f>IF(AND($D14=J$1,$E14=J$2,$F14=J$4),VLOOKUP($A14,Tableros_Control!$A:$P,16,0),"")</f>
        <v/>
      </c>
      <c r="K14" s="32" t="str">
        <f>IF(AND($D14=K$1,$E14=K$2,$F14=K$4),VLOOKUP($A14,Tableros_Control!$A:$P,16,0),"")</f>
        <v/>
      </c>
      <c r="L14" s="32" t="str">
        <f>IF(AND($D14=L$1,$E14=L$2,$F14=L$4),VLOOKUP($A14,Tableros_Control!$A:$P,16,0),"")</f>
        <v/>
      </c>
      <c r="M14" s="32" t="str">
        <f>IF(AND($D14=M$1,$E14=M$2,$F14=M$4),VLOOKUP($A14,Tableros_Control!$A:$P,16,0),"")</f>
        <v/>
      </c>
      <c r="N14" s="32" t="str">
        <f>IF(AND($D14=N$1,$E14=N$2,$F14=N$4),VLOOKUP($A14,Tableros_Control!$A:$P,16,0),"")</f>
        <v/>
      </c>
      <c r="O14" s="32" t="str">
        <f>IF(AND($D14=O$1,$E14=O$2,$F14=O$4),VLOOKUP($A14,Tableros_Control!$A:$P,16,0),"")</f>
        <v/>
      </c>
      <c r="P14" s="32" t="str">
        <f>IF(AND($D14=P$1,$E14=P$2,$F14=P$4),VLOOKUP($A14,Tableros_Control!$A:$P,16,0),"")</f>
        <v/>
      </c>
      <c r="Q14" s="32" t="str">
        <f>IF(AND($D14=Q$1,$E14=Q$2,$F14=Q$4),VLOOKUP($A14,Tableros_Control!$A:$P,16,0),"")</f>
        <v/>
      </c>
      <c r="R14" s="32" t="str">
        <f>IF(AND($D14=R$1,$E14=R$2,$F14=R$4),VLOOKUP($A14,Tableros_Control!$A:$P,16,0),"")</f>
        <v/>
      </c>
      <c r="S14" s="32" t="str">
        <f>IF(AND($D14=S$1,$E14=S$2,$F14=S$4),VLOOKUP($A14,Tableros_Control!$A:$P,16,0),"")</f>
        <v/>
      </c>
      <c r="T14" s="32" t="str">
        <f>IF(AND($D14=T$1,$E14=T$2,$F14=T$4),VLOOKUP($A14,Tableros_Control!$A:$P,16,0),"")</f>
        <v/>
      </c>
      <c r="U14" s="32">
        <f ca="1">IF(AND($D14=U$1,$E14=U$2,$F14=U$4),VLOOKUP($A14,Tableros_Control!$A:$P,16,0),"")</f>
        <v>5</v>
      </c>
      <c r="V14" s="32" t="str">
        <f>IF(AND($D14=V$1,$E14=V$2,$F14=V$4),VLOOKUP($A14,Tableros_Control!$A:$P,16,0),"")</f>
        <v/>
      </c>
      <c r="W14" s="32" t="str">
        <f>IF(AND($D14=W$1,$E14=W$2,$F14=W$4),VLOOKUP($A14,Tableros_Control!$A:$P,16,0),"")</f>
        <v/>
      </c>
      <c r="X14" s="32" t="str">
        <f>IF(AND($D14=X$1,$E14=X$2,$F14=X$4),VLOOKUP($A14,Tableros_Control!$A:$P,16,0),"")</f>
        <v/>
      </c>
      <c r="Y14" s="32" t="str">
        <f>IF(AND($D14=Y$1,$E14=Y$2,$F14=Y$4),VLOOKUP($A14,Tableros_Control!$A:$P,16,0),"")</f>
        <v/>
      </c>
      <c r="Z14" s="32" t="str">
        <f>IF(AND($D14=Z$1,$E14=Z$2,$F14=Z$4),VLOOKUP($A14,Tableros_Control!$A:$P,16,0),"")</f>
        <v/>
      </c>
      <c r="AA14" s="32" t="str">
        <f>IF(AND($D14=AA$1,$E14=AA$2,$F14=AA$4),VLOOKUP($A14,Tableros_Control!$A:$P,16,0),"")</f>
        <v/>
      </c>
      <c r="AB14" s="32" t="str">
        <f>IF(AND($D14=AB$1,$E14=AB$2,$F14=AB$4),VLOOKUP($A14,Tableros_Control!$A:$P,16,0),"")</f>
        <v/>
      </c>
      <c r="AC14" s="32" t="str">
        <f>IF(AND($D14=AC$1,$E14=AC$2,$F14=AC$4),VLOOKUP($A14,Tableros_Control!$A:$P,16,0),"")</f>
        <v/>
      </c>
      <c r="AD14" s="32" t="str">
        <f>IF(AND($D14=AD$1,$E14=AD$2,$F14=AD$4),VLOOKUP($A14,Tableros_Control!$A:$P,16,0),"")</f>
        <v/>
      </c>
      <c r="AE14" s="32" t="str">
        <f>IF(AND($D14=AE$1,$E14=AE$2,$F14=AE$4),VLOOKUP($A14,Tableros_Control!$A:$P,16,0),"")</f>
        <v/>
      </c>
      <c r="AF14" s="32" t="str">
        <f>IF(AND($D14=AF$1,$E14=AF$2,$F14=AF$4),VLOOKUP($A14,Tableros_Control!$A:$P,16,0),"")</f>
        <v/>
      </c>
      <c r="AG14" s="32" t="str">
        <f>IF(AND($D14=AG$1,$E14=AG$2,$F14=AG$4),VLOOKUP($A14,Tableros_Control!$A:$P,16,0),"")</f>
        <v/>
      </c>
      <c r="AH14" s="32" t="str">
        <f>IF(AND($D14=AH$1,$E14=AH$2,$F14=AH$4),VLOOKUP($A14,Tableros_Control!$A:$P,16,0),"")</f>
        <v/>
      </c>
      <c r="AI14" s="32" t="str">
        <f>IF(AND($D14=AI$1,$E14=AI$2,$F14=AI$4),VLOOKUP($A14,Tableros_Control!$A:$P,16,0),"")</f>
        <v/>
      </c>
      <c r="AJ14" s="32" t="str">
        <f>IF(AND($D14=AJ$1,$E14=AJ$2,$F14=AJ$4),VLOOKUP($A14,Tableros_Control!$A:$P,16,0),"")</f>
        <v/>
      </c>
      <c r="AK14" s="32" t="str">
        <f>IF(AND($D14=AK$1,$E14=AK$2,$F14=AK$4),VLOOKUP($A14,Tableros_Control!$A:$P,16,0),"")</f>
        <v/>
      </c>
      <c r="AL14" s="32" t="str">
        <f>IF(AND($D14=AL$1,$E14=AL$2,$F14=AL$4),VLOOKUP($A14,Tableros_Control!$A:$P,16,0),"")</f>
        <v/>
      </c>
      <c r="AM14" s="32" t="str">
        <f>IF(AND($D14=AM$1,$E14=AM$2,$F14=AM$4),VLOOKUP($A14,Tableros_Control!$A:$P,16,0),"")</f>
        <v/>
      </c>
      <c r="AN14" s="32" t="str">
        <f>IF(AND($D14=AN$1,$E14=AN$2,$F14=AN$4),VLOOKUP($A14,Tableros_Control!$A:$P,16,0),"")</f>
        <v/>
      </c>
      <c r="AO14" s="32" t="str">
        <f>IF(AND($D14=AO$1,$E14=AO$2,$F14=AO$4),VLOOKUP($A14,Tableros_Control!$A:$P,16,0),"")</f>
        <v/>
      </c>
      <c r="AP14" s="32" t="str">
        <f>IF(AND($D14=AP$1,$E14=AP$2,$F14=AP$4),VLOOKUP($A14,Tableros_Control!$A:$P,16,0),"")</f>
        <v/>
      </c>
      <c r="AQ14" s="32" t="str">
        <f>IF(AND($D14=AQ$1,$E14=AQ$2,$F14=AQ$4),VLOOKUP($A14,Tableros_Control!$A:$P,16,0),"")</f>
        <v/>
      </c>
      <c r="AR14" s="32" t="str">
        <f>IF(AND($D14=AR$1,$E14=AR$2,$F14=AR$4),VLOOKUP($A14,Tableros_Control!$A:$P,16,0),"")</f>
        <v/>
      </c>
      <c r="AS14" s="32" t="str">
        <f>IF(AND($D14=AS$1,$E14=AS$2,$F14=AS$4),VLOOKUP($A14,Tableros_Control!$A:$P,16,0),"")</f>
        <v/>
      </c>
      <c r="AT14" s="32" t="str">
        <f>IF(AND($D14=AT$1,$E14=AT$2,$F14=AT$4),VLOOKUP($A14,Tableros_Control!$A:$P,16,0),"")</f>
        <v/>
      </c>
      <c r="AU14" s="32" t="str">
        <f>IF(AND($D14=AU$1,$E14=AU$2,$F14=AU$4),VLOOKUP($A14,Tableros_Control!$A:$P,16,0),"")</f>
        <v/>
      </c>
      <c r="AV14" s="32" t="str">
        <f>IF(AND($D14=AV$1,$E14=AV$2,$F14=AV$4),VLOOKUP($A14,Tableros_Control!$A:$P,16,0),"")</f>
        <v/>
      </c>
      <c r="AW14" s="32" t="str">
        <f>IF(AND($D14=AW$1,$E14=AW$2,$F14=AW$4),VLOOKUP($A14,Tableros_Control!$A:$P,16,0),"")</f>
        <v/>
      </c>
      <c r="AX14" s="32" t="str">
        <f>IF(AND($D14=AX$1,$E14=AX$2,$F14=AX$4),VLOOKUP($A14,Tableros_Control!$A:$P,16,0),"")</f>
        <v/>
      </c>
      <c r="AY14" s="32" t="str">
        <f>IF(AND($D14=AY$1,$E14=AY$2,$F14=AY$4),VLOOKUP($A14,Tableros_Control!$A:$P,16,0),"")</f>
        <v/>
      </c>
      <c r="AZ14" s="32" t="str">
        <f>IF(AND($D14=AZ$1,$E14=AZ$2,$F14=AZ$4),VLOOKUP($A14,Tableros_Control!$A:$P,16,0),"")</f>
        <v/>
      </c>
      <c r="BA14" s="33" t="str">
        <f>IF(AND($D14=BA$1,$E14=BA$2,$F14=BA$4),VLOOKUP($A14,Tableros_Control!$A:$P,16,0),"")</f>
        <v/>
      </c>
      <c r="BB14" s="48">
        <v>44809</v>
      </c>
      <c r="BC14" s="49" t="s">
        <v>81</v>
      </c>
      <c r="BD14" s="50"/>
    </row>
    <row r="15" spans="1:56" ht="36.75" customHeight="1">
      <c r="A15" s="30">
        <v>7</v>
      </c>
      <c r="B15" s="31" t="s">
        <v>82</v>
      </c>
      <c r="C15" s="31" t="s">
        <v>83</v>
      </c>
      <c r="D15" s="31">
        <v>2022</v>
      </c>
      <c r="E15" s="31">
        <f>VLOOKUP(A15,Tableros_Control!$A:$P,5,0)</f>
        <v>6</v>
      </c>
      <c r="F15" s="31">
        <f>VLOOKUP($A15,Tableros_Control!$A:$P,6,0)</f>
        <v>5</v>
      </c>
      <c r="G15" s="32" t="str">
        <f>IF(AND($D15=G$1,$E15=G$2,$F15=G$4),VLOOKUP($A15,Tableros_Control!$A:$P,16,0),"")</f>
        <v/>
      </c>
      <c r="H15" s="32" t="str">
        <f>IF(AND($D15=H$1,$E15=H$2,$F15=H$4),VLOOKUP($A15,Tableros_Control!$A:$P,16,0),"")</f>
        <v/>
      </c>
      <c r="I15" s="32" t="str">
        <f>IF(AND($D15=I$1,$E15=I$2,$F15=I$4),VLOOKUP($A15,Tableros_Control!$A:$P,16,0),"")</f>
        <v/>
      </c>
      <c r="J15" s="32" t="str">
        <f>IF(AND($D15=J$1,$E15=J$2,$F15=J$4),VLOOKUP($A15,Tableros_Control!$A:$P,16,0),"")</f>
        <v/>
      </c>
      <c r="K15" s="32" t="str">
        <f>IF(AND($D15=K$1,$E15=K$2,$F15=K$4),VLOOKUP($A15,Tableros_Control!$A:$P,16,0),"")</f>
        <v/>
      </c>
      <c r="L15" s="32" t="str">
        <f>IF(AND($D15=L$1,$E15=L$2,$F15=L$4),VLOOKUP($A15,Tableros_Control!$A:$P,16,0),"")</f>
        <v/>
      </c>
      <c r="M15" s="32" t="str">
        <f>IF(AND($D15=M$1,$E15=M$2,$F15=M$4),VLOOKUP($A15,Tableros_Control!$A:$P,16,0),"")</f>
        <v/>
      </c>
      <c r="N15" s="32" t="str">
        <f>IF(AND($D15=N$1,$E15=N$2,$F15=N$4),VLOOKUP($A15,Tableros_Control!$A:$P,16,0),"")</f>
        <v/>
      </c>
      <c r="O15" s="32" t="str">
        <f>IF(AND($D15=O$1,$E15=O$2,$F15=O$4),VLOOKUP($A15,Tableros_Control!$A:$P,16,0),"")</f>
        <v/>
      </c>
      <c r="P15" s="32" t="str">
        <f>IF(AND($D15=P$1,$E15=P$2,$F15=P$4),VLOOKUP($A15,Tableros_Control!$A:$P,16,0),"")</f>
        <v/>
      </c>
      <c r="Q15" s="32" t="str">
        <f>IF(AND($D15=Q$1,$E15=Q$2,$F15=Q$4),VLOOKUP($A15,Tableros_Control!$A:$P,16,0),"")</f>
        <v/>
      </c>
      <c r="R15" s="32" t="str">
        <f>IF(AND($D15=R$1,$E15=R$2,$F15=R$4),VLOOKUP($A15,Tableros_Control!$A:$P,16,0),"")</f>
        <v/>
      </c>
      <c r="S15" s="32" t="str">
        <f>IF(AND($D15=S$1,$E15=S$2,$F15=S$4),VLOOKUP($A15,Tableros_Control!$A:$P,16,0),"")</f>
        <v/>
      </c>
      <c r="T15" s="32" t="str">
        <f>IF(AND($D15=T$1,$E15=T$2,$F15=T$4),VLOOKUP($A15,Tableros_Control!$A:$P,16,0),"")</f>
        <v/>
      </c>
      <c r="U15" s="32">
        <f ca="1">IF(AND($D15=U$1,$E15=U$2,$F15=U$4),VLOOKUP($A15,Tableros_Control!$A:$P,16,0),"")</f>
        <v>5</v>
      </c>
      <c r="V15" s="32" t="str">
        <f>IF(AND($D15=V$1,$E15=V$2,$F15=V$4),VLOOKUP($A15,Tableros_Control!$A:$P,16,0),"")</f>
        <v/>
      </c>
      <c r="W15" s="32" t="str">
        <f>IF(AND($D15=W$1,$E15=W$2,$F15=W$4),VLOOKUP($A15,Tableros_Control!$A:$P,16,0),"")</f>
        <v/>
      </c>
      <c r="X15" s="32" t="str">
        <f>IF(AND($D15=X$1,$E15=X$2,$F15=X$4),VLOOKUP($A15,Tableros_Control!$A:$P,16,0),"")</f>
        <v/>
      </c>
      <c r="Y15" s="32" t="str">
        <f>IF(AND($D15=Y$1,$E15=Y$2,$F15=Y$4),VLOOKUP($A15,Tableros_Control!$A:$P,16,0),"")</f>
        <v/>
      </c>
      <c r="Z15" s="32" t="str">
        <f>IF(AND($D15=Z$1,$E15=Z$2,$F15=Z$4),VLOOKUP($A15,Tableros_Control!$A:$P,16,0),"")</f>
        <v/>
      </c>
      <c r="AA15" s="32" t="str">
        <f>IF(AND($D15=AA$1,$E15=AA$2,$F15=AA$4),VLOOKUP($A15,Tableros_Control!$A:$P,16,0),"")</f>
        <v/>
      </c>
      <c r="AB15" s="32" t="str">
        <f>IF(AND($D15=AB$1,$E15=AB$2,$F15=AB$4),VLOOKUP($A15,Tableros_Control!$A:$P,16,0),"")</f>
        <v/>
      </c>
      <c r="AC15" s="32" t="str">
        <f>IF(AND($D15=AC$1,$E15=AC$2,$F15=AC$4),VLOOKUP($A15,Tableros_Control!$A:$P,16,0),"")</f>
        <v/>
      </c>
      <c r="AD15" s="32" t="str">
        <f>IF(AND($D15=AD$1,$E15=AD$2,$F15=AD$4),VLOOKUP($A15,Tableros_Control!$A:$P,16,0),"")</f>
        <v/>
      </c>
      <c r="AE15" s="32" t="str">
        <f>IF(AND($D15=AE$1,$E15=AE$2,$F15=AE$4),VLOOKUP($A15,Tableros_Control!$A:$P,16,0),"")</f>
        <v/>
      </c>
      <c r="AF15" s="32" t="str">
        <f>IF(AND($D15=AF$1,$E15=AF$2,$F15=AF$4),VLOOKUP($A15,Tableros_Control!$A:$P,16,0),"")</f>
        <v/>
      </c>
      <c r="AG15" s="32" t="str">
        <f>IF(AND($D15=AG$1,$E15=AG$2,$F15=AG$4),VLOOKUP($A15,Tableros_Control!$A:$P,16,0),"")</f>
        <v/>
      </c>
      <c r="AH15" s="32" t="str">
        <f>IF(AND($D15=AH$1,$E15=AH$2,$F15=AH$4),VLOOKUP($A15,Tableros_Control!$A:$P,16,0),"")</f>
        <v/>
      </c>
      <c r="AI15" s="32" t="str">
        <f>IF(AND($D15=AI$1,$E15=AI$2,$F15=AI$4),VLOOKUP($A15,Tableros_Control!$A:$P,16,0),"")</f>
        <v/>
      </c>
      <c r="AJ15" s="32" t="str">
        <f>IF(AND($D15=AJ$1,$E15=AJ$2,$F15=AJ$4),VLOOKUP($A15,Tableros_Control!$A:$P,16,0),"")</f>
        <v/>
      </c>
      <c r="AK15" s="32" t="str">
        <f>IF(AND($D15=AK$1,$E15=AK$2,$F15=AK$4),VLOOKUP($A15,Tableros_Control!$A:$P,16,0),"")</f>
        <v/>
      </c>
      <c r="AL15" s="32" t="str">
        <f>IF(AND($D15=AL$1,$E15=AL$2,$F15=AL$4),VLOOKUP($A15,Tableros_Control!$A:$P,16,0),"")</f>
        <v/>
      </c>
      <c r="AM15" s="32" t="str">
        <f>IF(AND($D15=AM$1,$E15=AM$2,$F15=AM$4),VLOOKUP($A15,Tableros_Control!$A:$P,16,0),"")</f>
        <v/>
      </c>
      <c r="AN15" s="32" t="str">
        <f>IF(AND($D15=AN$1,$E15=AN$2,$F15=AN$4),VLOOKUP($A15,Tableros_Control!$A:$P,16,0),"")</f>
        <v/>
      </c>
      <c r="AO15" s="32" t="str">
        <f>IF(AND($D15=AO$1,$E15=AO$2,$F15=AO$4),VLOOKUP($A15,Tableros_Control!$A:$P,16,0),"")</f>
        <v/>
      </c>
      <c r="AP15" s="32" t="str">
        <f>IF(AND($D15=AP$1,$E15=AP$2,$F15=AP$4),VLOOKUP($A15,Tableros_Control!$A:$P,16,0),"")</f>
        <v/>
      </c>
      <c r="AQ15" s="32" t="str">
        <f>IF(AND($D15=AQ$1,$E15=AQ$2,$F15=AQ$4),VLOOKUP($A15,Tableros_Control!$A:$P,16,0),"")</f>
        <v/>
      </c>
      <c r="AR15" s="32" t="str">
        <f>IF(AND($D15=AR$1,$E15=AR$2,$F15=AR$4),VLOOKUP($A15,Tableros_Control!$A:$P,16,0),"")</f>
        <v/>
      </c>
      <c r="AS15" s="32" t="str">
        <f>IF(AND($D15=AS$1,$E15=AS$2,$F15=AS$4),VLOOKUP($A15,Tableros_Control!$A:$P,16,0),"")</f>
        <v/>
      </c>
      <c r="AT15" s="32" t="str">
        <f>IF(AND($D15=AT$1,$E15=AT$2,$F15=AT$4),VLOOKUP($A15,Tableros_Control!$A:$P,16,0),"")</f>
        <v/>
      </c>
      <c r="AU15" s="32" t="str">
        <f>IF(AND($D15=AU$1,$E15=AU$2,$F15=AU$4),VLOOKUP($A15,Tableros_Control!$A:$P,16,0),"")</f>
        <v/>
      </c>
      <c r="AV15" s="32" t="str">
        <f>IF(AND($D15=AV$1,$E15=AV$2,$F15=AV$4),VLOOKUP($A15,Tableros_Control!$A:$P,16,0),"")</f>
        <v/>
      </c>
      <c r="AW15" s="32" t="str">
        <f>IF(AND($D15=AW$1,$E15=AW$2,$F15=AW$4),VLOOKUP($A15,Tableros_Control!$A:$P,16,0),"")</f>
        <v/>
      </c>
      <c r="AX15" s="32" t="str">
        <f>IF(AND($D15=AX$1,$E15=AX$2,$F15=AX$4),VLOOKUP($A15,Tableros_Control!$A:$P,16,0),"")</f>
        <v/>
      </c>
      <c r="AY15" s="32" t="str">
        <f>IF(AND($D15=AY$1,$E15=AY$2,$F15=AY$4),VLOOKUP($A15,Tableros_Control!$A:$P,16,0),"")</f>
        <v/>
      </c>
      <c r="AZ15" s="32" t="str">
        <f>IF(AND($D15=AZ$1,$E15=AZ$2,$F15=AZ$4),VLOOKUP($A15,Tableros_Control!$A:$P,16,0),"")</f>
        <v/>
      </c>
      <c r="BA15" s="33" t="str">
        <f>IF(AND($D15=BA$1,$E15=BA$2,$F15=BA$4),VLOOKUP($A15,Tableros_Control!$A:$P,16,0),"")</f>
        <v/>
      </c>
      <c r="BB15" s="48">
        <v>44830</v>
      </c>
      <c r="BC15" s="49" t="s">
        <v>84</v>
      </c>
      <c r="BD15" s="27"/>
    </row>
    <row r="16" spans="1:56" ht="36.75" customHeight="1">
      <c r="A16" s="30">
        <v>8</v>
      </c>
      <c r="B16" s="31" t="s">
        <v>85</v>
      </c>
      <c r="C16" s="31" t="s">
        <v>83</v>
      </c>
      <c r="D16" s="31">
        <v>2022</v>
      </c>
      <c r="E16" s="31">
        <f>VLOOKUP(A16,Tableros_Control!$A:$P,5,0)</f>
        <v>6</v>
      </c>
      <c r="F16" s="31">
        <f>VLOOKUP($A16,Tableros_Control!$A:$P,6,0)</f>
        <v>5</v>
      </c>
      <c r="G16" s="32" t="str">
        <f>IF(AND($D16=G$1,$E16=G$2,$F16=G$4),VLOOKUP($A16,Tableros_Control!$A:$P,16,0),"")</f>
        <v/>
      </c>
      <c r="H16" s="32" t="str">
        <f>IF(AND($D16=H$1,$E16=H$2,$F16=H$4),VLOOKUP($A16,Tableros_Control!$A:$P,16,0),"")</f>
        <v/>
      </c>
      <c r="I16" s="32" t="str">
        <f>IF(AND($D16=I$1,$E16=I$2,$F16=I$4),VLOOKUP($A16,Tableros_Control!$A:$P,16,0),"")</f>
        <v/>
      </c>
      <c r="J16" s="32" t="str">
        <f>IF(AND($D16=J$1,$E16=J$2,$F16=J$4),VLOOKUP($A16,Tableros_Control!$A:$P,16,0),"")</f>
        <v/>
      </c>
      <c r="K16" s="32" t="str">
        <f>IF(AND($D16=K$1,$E16=K$2,$F16=K$4),VLOOKUP($A16,Tableros_Control!$A:$P,16,0),"")</f>
        <v/>
      </c>
      <c r="L16" s="32" t="str">
        <f>IF(AND($D16=L$1,$E16=L$2,$F16=L$4),VLOOKUP($A16,Tableros_Control!$A:$P,16,0),"")</f>
        <v/>
      </c>
      <c r="M16" s="32" t="str">
        <f>IF(AND($D16=M$1,$E16=M$2,$F16=M$4),VLOOKUP($A16,Tableros_Control!$A:$P,16,0),"")</f>
        <v/>
      </c>
      <c r="N16" s="32" t="str">
        <f>IF(AND($D16=N$1,$E16=N$2,$F16=N$4),VLOOKUP($A16,Tableros_Control!$A:$P,16,0),"")</f>
        <v/>
      </c>
      <c r="O16" s="32" t="str">
        <f>IF(AND($D16=O$1,$E16=O$2,$F16=O$4),VLOOKUP($A16,Tableros_Control!$A:$P,16,0),"")</f>
        <v/>
      </c>
      <c r="P16" s="32" t="str">
        <f>IF(AND($D16=P$1,$E16=P$2,$F16=P$4),VLOOKUP($A16,Tableros_Control!$A:$P,16,0),"")</f>
        <v/>
      </c>
      <c r="Q16" s="32" t="str">
        <f>IF(AND($D16=Q$1,$E16=Q$2,$F16=Q$4),VLOOKUP($A16,Tableros_Control!$A:$P,16,0),"")</f>
        <v/>
      </c>
      <c r="R16" s="32" t="str">
        <f>IF(AND($D16=R$1,$E16=R$2,$F16=R$4),VLOOKUP($A16,Tableros_Control!$A:$P,16,0),"")</f>
        <v/>
      </c>
      <c r="S16" s="32" t="str">
        <f>IF(AND($D16=S$1,$E16=S$2,$F16=S$4),VLOOKUP($A16,Tableros_Control!$A:$P,16,0),"")</f>
        <v/>
      </c>
      <c r="T16" s="32" t="str">
        <f>IF(AND($D16=T$1,$E16=T$2,$F16=T$4),VLOOKUP($A16,Tableros_Control!$A:$P,16,0),"")</f>
        <v/>
      </c>
      <c r="U16" s="32">
        <f ca="1">IF(AND($D16=U$1,$E16=U$2,$F16=U$4),VLOOKUP($A16,Tableros_Control!$A:$P,16,0),"")</f>
        <v>5</v>
      </c>
      <c r="V16" s="32" t="str">
        <f>IF(AND($D16=V$1,$E16=V$2,$F16=V$4),VLOOKUP($A16,Tableros_Control!$A:$P,16,0),"")</f>
        <v/>
      </c>
      <c r="W16" s="32" t="str">
        <f>IF(AND($D16=W$1,$E16=W$2,$F16=W$4),VLOOKUP($A16,Tableros_Control!$A:$P,16,0),"")</f>
        <v/>
      </c>
      <c r="X16" s="32" t="str">
        <f>IF(AND($D16=X$1,$E16=X$2,$F16=X$4),VLOOKUP($A16,Tableros_Control!$A:$P,16,0),"")</f>
        <v/>
      </c>
      <c r="Y16" s="32" t="str">
        <f>IF(AND($D16=Y$1,$E16=Y$2,$F16=Y$4),VLOOKUP($A16,Tableros_Control!$A:$P,16,0),"")</f>
        <v/>
      </c>
      <c r="Z16" s="32" t="str">
        <f>IF(AND($D16=Z$1,$E16=Z$2,$F16=Z$4),VLOOKUP($A16,Tableros_Control!$A:$P,16,0),"")</f>
        <v/>
      </c>
      <c r="AA16" s="32" t="str">
        <f>IF(AND($D16=AA$1,$E16=AA$2,$F16=AA$4),VLOOKUP($A16,Tableros_Control!$A:$P,16,0),"")</f>
        <v/>
      </c>
      <c r="AB16" s="32" t="str">
        <f>IF(AND($D16=AB$1,$E16=AB$2,$F16=AB$4),VLOOKUP($A16,Tableros_Control!$A:$P,16,0),"")</f>
        <v/>
      </c>
      <c r="AC16" s="32" t="str">
        <f>IF(AND($D16=AC$1,$E16=AC$2,$F16=AC$4),VLOOKUP($A16,Tableros_Control!$A:$P,16,0),"")</f>
        <v/>
      </c>
      <c r="AD16" s="32" t="str">
        <f>IF(AND($D16=AD$1,$E16=AD$2,$F16=AD$4),VLOOKUP($A16,Tableros_Control!$A:$P,16,0),"")</f>
        <v/>
      </c>
      <c r="AE16" s="32" t="str">
        <f>IF(AND($D16=AE$1,$E16=AE$2,$F16=AE$4),VLOOKUP($A16,Tableros_Control!$A:$P,16,0),"")</f>
        <v/>
      </c>
      <c r="AF16" s="32" t="str">
        <f>IF(AND($D16=AF$1,$E16=AF$2,$F16=AF$4),VLOOKUP($A16,Tableros_Control!$A:$P,16,0),"")</f>
        <v/>
      </c>
      <c r="AG16" s="32" t="str">
        <f>IF(AND($D16=AG$1,$E16=AG$2,$F16=AG$4),VLOOKUP($A16,Tableros_Control!$A:$P,16,0),"")</f>
        <v/>
      </c>
      <c r="AH16" s="32" t="str">
        <f>IF(AND($D16=AH$1,$E16=AH$2,$F16=AH$4),VLOOKUP($A16,Tableros_Control!$A:$P,16,0),"")</f>
        <v/>
      </c>
      <c r="AI16" s="32" t="str">
        <f>IF(AND($D16=AI$1,$E16=AI$2,$F16=AI$4),VLOOKUP($A16,Tableros_Control!$A:$P,16,0),"")</f>
        <v/>
      </c>
      <c r="AJ16" s="32" t="str">
        <f>IF(AND($D16=AJ$1,$E16=AJ$2,$F16=AJ$4),VLOOKUP($A16,Tableros_Control!$A:$P,16,0),"")</f>
        <v/>
      </c>
      <c r="AK16" s="32" t="str">
        <f>IF(AND($D16=AK$1,$E16=AK$2,$F16=AK$4),VLOOKUP($A16,Tableros_Control!$A:$P,16,0),"")</f>
        <v/>
      </c>
      <c r="AL16" s="32" t="str">
        <f>IF(AND($D16=AL$1,$E16=AL$2,$F16=AL$4),VLOOKUP($A16,Tableros_Control!$A:$P,16,0),"")</f>
        <v/>
      </c>
      <c r="AM16" s="32" t="str">
        <f>IF(AND($D16=AM$1,$E16=AM$2,$F16=AM$4),VLOOKUP($A16,Tableros_Control!$A:$P,16,0),"")</f>
        <v/>
      </c>
      <c r="AN16" s="32" t="str">
        <f>IF(AND($D16=AN$1,$E16=AN$2,$F16=AN$4),VLOOKUP($A16,Tableros_Control!$A:$P,16,0),"")</f>
        <v/>
      </c>
      <c r="AO16" s="32" t="str">
        <f>IF(AND($D16=AO$1,$E16=AO$2,$F16=AO$4),VLOOKUP($A16,Tableros_Control!$A:$P,16,0),"")</f>
        <v/>
      </c>
      <c r="AP16" s="32" t="str">
        <f>IF(AND($D16=AP$1,$E16=AP$2,$F16=AP$4),VLOOKUP($A16,Tableros_Control!$A:$P,16,0),"")</f>
        <v/>
      </c>
      <c r="AQ16" s="32" t="str">
        <f>IF(AND($D16=AQ$1,$E16=AQ$2,$F16=AQ$4),VLOOKUP($A16,Tableros_Control!$A:$P,16,0),"")</f>
        <v/>
      </c>
      <c r="AR16" s="32" t="str">
        <f>IF(AND($D16=AR$1,$E16=AR$2,$F16=AR$4),VLOOKUP($A16,Tableros_Control!$A:$P,16,0),"")</f>
        <v/>
      </c>
      <c r="AS16" s="32" t="str">
        <f>IF(AND($D16=AS$1,$E16=AS$2,$F16=AS$4),VLOOKUP($A16,Tableros_Control!$A:$P,16,0),"")</f>
        <v/>
      </c>
      <c r="AT16" s="32" t="str">
        <f>IF(AND($D16=AT$1,$E16=AT$2,$F16=AT$4),VLOOKUP($A16,Tableros_Control!$A:$P,16,0),"")</f>
        <v/>
      </c>
      <c r="AU16" s="32" t="str">
        <f>IF(AND($D16=AU$1,$E16=AU$2,$F16=AU$4),VLOOKUP($A16,Tableros_Control!$A:$P,16,0),"")</f>
        <v/>
      </c>
      <c r="AV16" s="32" t="str">
        <f>IF(AND($D16=AV$1,$E16=AV$2,$F16=AV$4),VLOOKUP($A16,Tableros_Control!$A:$P,16,0),"")</f>
        <v/>
      </c>
      <c r="AW16" s="32" t="str">
        <f>IF(AND($D16=AW$1,$E16=AW$2,$F16=AW$4),VLOOKUP($A16,Tableros_Control!$A:$P,16,0),"")</f>
        <v/>
      </c>
      <c r="AX16" s="32" t="str">
        <f>IF(AND($D16=AX$1,$E16=AX$2,$F16=AX$4),VLOOKUP($A16,Tableros_Control!$A:$P,16,0),"")</f>
        <v/>
      </c>
      <c r="AY16" s="32" t="str">
        <f>IF(AND($D16=AY$1,$E16=AY$2,$F16=AY$4),VLOOKUP($A16,Tableros_Control!$A:$P,16,0),"")</f>
        <v/>
      </c>
      <c r="AZ16" s="32" t="str">
        <f>IF(AND($D16=AZ$1,$E16=AZ$2,$F16=AZ$4),VLOOKUP($A16,Tableros_Control!$A:$P,16,0),"")</f>
        <v/>
      </c>
      <c r="BA16" s="33" t="str">
        <f>IF(AND($D16=BA$1,$E16=BA$2,$F16=BA$4),VLOOKUP($A16,Tableros_Control!$A:$P,16,0),"")</f>
        <v/>
      </c>
      <c r="BB16" s="48">
        <v>44824</v>
      </c>
      <c r="BC16" s="51" t="s">
        <v>86</v>
      </c>
      <c r="BD16" s="52"/>
    </row>
    <row r="17" spans="1:56" ht="36.75" customHeight="1">
      <c r="A17" s="30">
        <v>9</v>
      </c>
      <c r="B17" s="31" t="s">
        <v>87</v>
      </c>
      <c r="C17" s="31" t="s">
        <v>88</v>
      </c>
      <c r="D17" s="31">
        <v>2022</v>
      </c>
      <c r="E17" s="31">
        <f>VLOOKUP(A17,Tableros_Control!$A:$P,5,0)</f>
        <v>7</v>
      </c>
      <c r="F17" s="31">
        <f>VLOOKUP($A17,Tableros_Control!$A:$P,6,0)</f>
        <v>4</v>
      </c>
      <c r="G17" s="32" t="str">
        <f>IF(AND($D17=G$1,$E17=G$2,$F17=G$4),VLOOKUP($A17,Tableros_Control!$A:$P,16,0),"")</f>
        <v/>
      </c>
      <c r="H17" s="32" t="str">
        <f>IF(AND($D17=H$1,$E17=H$2,$F17=H$4),VLOOKUP($A17,Tableros_Control!$A:$P,16,0),"")</f>
        <v/>
      </c>
      <c r="I17" s="32" t="str">
        <f>IF(AND($D17=I$1,$E17=I$2,$F17=I$4),VLOOKUP($A17,Tableros_Control!$A:$P,16,0),"")</f>
        <v/>
      </c>
      <c r="J17" s="32" t="str">
        <f>IF(AND($D17=J$1,$E17=J$2,$F17=J$4),VLOOKUP($A17,Tableros_Control!$A:$P,16,0),"")</f>
        <v/>
      </c>
      <c r="K17" s="32" t="str">
        <f>IF(AND($D17=K$1,$E17=K$2,$F17=K$4),VLOOKUP($A17,Tableros_Control!$A:$P,16,0),"")</f>
        <v/>
      </c>
      <c r="L17" s="32" t="str">
        <f>IF(AND($D17=L$1,$E17=L$2,$F17=L$4),VLOOKUP($A17,Tableros_Control!$A:$P,16,0),"")</f>
        <v/>
      </c>
      <c r="M17" s="32" t="str">
        <f>IF(AND($D17=M$1,$E17=M$2,$F17=M$4),VLOOKUP($A17,Tableros_Control!$A:$P,16,0),"")</f>
        <v/>
      </c>
      <c r="N17" s="32" t="str">
        <f>IF(AND($D17=N$1,$E17=N$2,$F17=N$4),VLOOKUP($A17,Tableros_Control!$A:$P,16,0),"")</f>
        <v/>
      </c>
      <c r="O17" s="32" t="str">
        <f>IF(AND($D17=O$1,$E17=O$2,$F17=O$4),VLOOKUP($A17,Tableros_Control!$A:$P,16,0),"")</f>
        <v/>
      </c>
      <c r="P17" s="32" t="str">
        <f>IF(AND($D17=P$1,$E17=P$2,$F17=P$4),VLOOKUP($A17,Tableros_Control!$A:$P,16,0),"")</f>
        <v/>
      </c>
      <c r="Q17" s="32" t="str">
        <f>IF(AND($D17=Q$1,$E17=Q$2,$F17=Q$4),VLOOKUP($A17,Tableros_Control!$A:$P,16,0),"")</f>
        <v/>
      </c>
      <c r="R17" s="32" t="str">
        <f>IF(AND($D17=R$1,$E17=R$2,$F17=R$4),VLOOKUP($A17,Tableros_Control!$A:$P,16,0),"")</f>
        <v/>
      </c>
      <c r="S17" s="32" t="str">
        <f>IF(AND($D17=S$1,$E17=S$2,$F17=S$4),VLOOKUP($A17,Tableros_Control!$A:$P,16,0),"")</f>
        <v/>
      </c>
      <c r="T17" s="32" t="str">
        <f>IF(AND($D17=T$1,$E17=T$2,$F17=T$4),VLOOKUP($A17,Tableros_Control!$A:$P,16,0),"")</f>
        <v/>
      </c>
      <c r="U17" s="32" t="str">
        <f>IF(AND($D17=U$1,$E17=U$2,$F17=U$4),VLOOKUP($A17,Tableros_Control!$A:$P,16,0),"")</f>
        <v/>
      </c>
      <c r="V17" s="32" t="str">
        <f>IF(AND($D17=V$1,$E17=V$2,$F17=V$4),VLOOKUP($A17,Tableros_Control!$A:$P,16,0),"")</f>
        <v/>
      </c>
      <c r="W17" s="32" t="str">
        <f>IF(AND($D17=W$1,$E17=W$2,$F17=W$4),VLOOKUP($A17,Tableros_Control!$A:$P,16,0),"")</f>
        <v/>
      </c>
      <c r="X17" s="32" t="str">
        <f>IF(AND($D17=X$1,$E17=X$2,$F17=X$4),VLOOKUP($A17,Tableros_Control!$A:$P,16,0),"")</f>
        <v/>
      </c>
      <c r="Y17" s="32">
        <f ca="1">IF(AND($D17=Y$1,$E17=Y$2,$F17=Y$4),VLOOKUP($A17,Tableros_Control!$A:$P,16,0),"")</f>
        <v>5</v>
      </c>
      <c r="Z17" s="32" t="str">
        <f>IF(AND($D17=Z$1,$E17=Z$2,$F17=Z$4),VLOOKUP($A17,Tableros_Control!$A:$P,16,0),"")</f>
        <v/>
      </c>
      <c r="AA17" s="32" t="str">
        <f>IF(AND($D17=AA$1,$E17=AA$2,$F17=AA$4),VLOOKUP($A17,Tableros_Control!$A:$P,16,0),"")</f>
        <v/>
      </c>
      <c r="AB17" s="32" t="str">
        <f>IF(AND($D17=AB$1,$E17=AB$2,$F17=AB$4),VLOOKUP($A17,Tableros_Control!$A:$P,16,0),"")</f>
        <v/>
      </c>
      <c r="AC17" s="32" t="str">
        <f>IF(AND($D17=AC$1,$E17=AC$2,$F17=AC$4),VLOOKUP($A17,Tableros_Control!$A:$P,16,0),"")</f>
        <v/>
      </c>
      <c r="AD17" s="32" t="str">
        <f>IF(AND($D17=AD$1,$E17=AD$2,$F17=AD$4),VLOOKUP($A17,Tableros_Control!$A:$P,16,0),"")</f>
        <v/>
      </c>
      <c r="AE17" s="32" t="str">
        <f>IF(AND($D17=AE$1,$E17=AE$2,$F17=AE$4),VLOOKUP($A17,Tableros_Control!$A:$P,16,0),"")</f>
        <v/>
      </c>
      <c r="AF17" s="32" t="str">
        <f>IF(AND($D17=AF$1,$E17=AF$2,$F17=AF$4),VLOOKUP($A17,Tableros_Control!$A:$P,16,0),"")</f>
        <v/>
      </c>
      <c r="AG17" s="32" t="str">
        <f>IF(AND($D17=AG$1,$E17=AG$2,$F17=AG$4),VLOOKUP($A17,Tableros_Control!$A:$P,16,0),"")</f>
        <v/>
      </c>
      <c r="AH17" s="32" t="str">
        <f>IF(AND($D17=AH$1,$E17=AH$2,$F17=AH$4),VLOOKUP($A17,Tableros_Control!$A:$P,16,0),"")</f>
        <v/>
      </c>
      <c r="AI17" s="32" t="str">
        <f>IF(AND($D17=AI$1,$E17=AI$2,$F17=AI$4),VLOOKUP($A17,Tableros_Control!$A:$P,16,0),"")</f>
        <v/>
      </c>
      <c r="AJ17" s="32" t="str">
        <f>IF(AND($D17=AJ$1,$E17=AJ$2,$F17=AJ$4),VLOOKUP($A17,Tableros_Control!$A:$P,16,0),"")</f>
        <v/>
      </c>
      <c r="AK17" s="32" t="str">
        <f>IF(AND($D17=AK$1,$E17=AK$2,$F17=AK$4),VLOOKUP($A17,Tableros_Control!$A:$P,16,0),"")</f>
        <v/>
      </c>
      <c r="AL17" s="32" t="str">
        <f>IF(AND($D17=AL$1,$E17=AL$2,$F17=AL$4),VLOOKUP($A17,Tableros_Control!$A:$P,16,0),"")</f>
        <v/>
      </c>
      <c r="AM17" s="32" t="str">
        <f>IF(AND($D17=AM$1,$E17=AM$2,$F17=AM$4),VLOOKUP($A17,Tableros_Control!$A:$P,16,0),"")</f>
        <v/>
      </c>
      <c r="AN17" s="32" t="str">
        <f>IF(AND($D17=AN$1,$E17=AN$2,$F17=AN$4),VLOOKUP($A17,Tableros_Control!$A:$P,16,0),"")</f>
        <v/>
      </c>
      <c r="AO17" s="32" t="str">
        <f>IF(AND($D17=AO$1,$E17=AO$2,$F17=AO$4),VLOOKUP($A17,Tableros_Control!$A:$P,16,0),"")</f>
        <v/>
      </c>
      <c r="AP17" s="32" t="str">
        <f>IF(AND($D17=AP$1,$E17=AP$2,$F17=AP$4),VLOOKUP($A17,Tableros_Control!$A:$P,16,0),"")</f>
        <v/>
      </c>
      <c r="AQ17" s="32" t="str">
        <f>IF(AND($D17=AQ$1,$E17=AQ$2,$F17=AQ$4),VLOOKUP($A17,Tableros_Control!$A:$P,16,0),"")</f>
        <v/>
      </c>
      <c r="AR17" s="32" t="str">
        <f>IF(AND($D17=AR$1,$E17=AR$2,$F17=AR$4),VLOOKUP($A17,Tableros_Control!$A:$P,16,0),"")</f>
        <v/>
      </c>
      <c r="AS17" s="32" t="str">
        <f>IF(AND($D17=AS$1,$E17=AS$2,$F17=AS$4),VLOOKUP($A17,Tableros_Control!$A:$P,16,0),"")</f>
        <v/>
      </c>
      <c r="AT17" s="32" t="str">
        <f>IF(AND($D17=AT$1,$E17=AT$2,$F17=AT$4),VLOOKUP($A17,Tableros_Control!$A:$P,16,0),"")</f>
        <v/>
      </c>
      <c r="AU17" s="32" t="str">
        <f>IF(AND($D17=AU$1,$E17=AU$2,$F17=AU$4),VLOOKUP($A17,Tableros_Control!$A:$P,16,0),"")</f>
        <v/>
      </c>
      <c r="AV17" s="32" t="str">
        <f>IF(AND($D17=AV$1,$E17=AV$2,$F17=AV$4),VLOOKUP($A17,Tableros_Control!$A:$P,16,0),"")</f>
        <v/>
      </c>
      <c r="AW17" s="32" t="str">
        <f>IF(AND($D17=AW$1,$E17=AW$2,$F17=AW$4),VLOOKUP($A17,Tableros_Control!$A:$P,16,0),"")</f>
        <v/>
      </c>
      <c r="AX17" s="32" t="str">
        <f>IF(AND($D17=AX$1,$E17=AX$2,$F17=AX$4),VLOOKUP($A17,Tableros_Control!$A:$P,16,0),"")</f>
        <v/>
      </c>
      <c r="AY17" s="32" t="str">
        <f>IF(AND($D17=AY$1,$E17=AY$2,$F17=AY$4),VLOOKUP($A17,Tableros_Control!$A:$P,16,0),"")</f>
        <v/>
      </c>
      <c r="AZ17" s="32" t="str">
        <f>IF(AND($D17=AZ$1,$E17=AZ$2,$F17=AZ$4),VLOOKUP($A17,Tableros_Control!$A:$P,16,0),"")</f>
        <v/>
      </c>
      <c r="BA17" s="33" t="str">
        <f>IF(AND($D17=BA$1,$E17=BA$2,$F17=BA$4),VLOOKUP($A17,Tableros_Control!$A:$P,16,0),"")</f>
        <v/>
      </c>
      <c r="BB17" s="48">
        <v>44809</v>
      </c>
      <c r="BC17" s="46" t="s">
        <v>89</v>
      </c>
      <c r="BD17" s="27"/>
    </row>
    <row r="18" spans="1:56" ht="36.75" customHeight="1">
      <c r="A18" s="30">
        <v>10</v>
      </c>
      <c r="B18" s="31" t="s">
        <v>90</v>
      </c>
      <c r="C18" s="31" t="s">
        <v>71</v>
      </c>
      <c r="D18" s="31">
        <v>2022</v>
      </c>
      <c r="E18" s="31">
        <f>VLOOKUP(A18,Tableros_Control!$A:$P,5,0)</f>
        <v>8</v>
      </c>
      <c r="F18" s="31">
        <f>VLOOKUP($A18,Tableros_Control!$A:$P,6,0)</f>
        <v>2</v>
      </c>
      <c r="G18" s="32" t="str">
        <f>IF(AND($D18=G$1,$E18=G$2,$F18=G$4),VLOOKUP($A18,Tableros_Control!$A:$P,16,0),"")</f>
        <v/>
      </c>
      <c r="H18" s="32" t="str">
        <f>IF(AND($D18=H$1,$E18=H$2,$F18=H$4),VLOOKUP($A18,Tableros_Control!$A:$P,16,0),"")</f>
        <v/>
      </c>
      <c r="I18" s="32" t="str">
        <f>IF(AND($D18=I$1,$E18=I$2,$F18=I$4),VLOOKUP($A18,Tableros_Control!$A:$P,16,0),"")</f>
        <v/>
      </c>
      <c r="J18" s="32" t="str">
        <f>IF(AND($D18=J$1,$E18=J$2,$F18=J$4),VLOOKUP($A18,Tableros_Control!$A:$P,16,0),"")</f>
        <v/>
      </c>
      <c r="K18" s="32" t="str">
        <f>IF(AND($D18=K$1,$E18=K$2,$F18=K$4),VLOOKUP($A18,Tableros_Control!$A:$P,16,0),"")</f>
        <v/>
      </c>
      <c r="L18" s="32" t="str">
        <f>IF(AND($D18=L$1,$E18=L$2,$F18=L$4),VLOOKUP($A18,Tableros_Control!$A:$P,16,0),"")</f>
        <v/>
      </c>
      <c r="M18" s="32" t="str">
        <f>IF(AND($D18=M$1,$E18=M$2,$F18=M$4),VLOOKUP($A18,Tableros_Control!$A:$P,16,0),"")</f>
        <v/>
      </c>
      <c r="N18" s="32" t="str">
        <f>IF(AND($D18=N$1,$E18=N$2,$F18=N$4),VLOOKUP($A18,Tableros_Control!$A:$P,16,0),"")</f>
        <v/>
      </c>
      <c r="O18" s="32" t="str">
        <f>IF(AND($D18=O$1,$E18=O$2,$F18=O$4),VLOOKUP($A18,Tableros_Control!$A:$P,16,0),"")</f>
        <v/>
      </c>
      <c r="P18" s="32" t="str">
        <f>IF(AND($D18=P$1,$E18=P$2,$F18=P$4),VLOOKUP($A18,Tableros_Control!$A:$P,16,0),"")</f>
        <v/>
      </c>
      <c r="Q18" s="32" t="str">
        <f>IF(AND($D18=Q$1,$E18=Q$2,$F18=Q$4),VLOOKUP($A18,Tableros_Control!$A:$P,16,0),"")</f>
        <v/>
      </c>
      <c r="R18" s="32" t="str">
        <f>IF(AND($D18=R$1,$E18=R$2,$F18=R$4),VLOOKUP($A18,Tableros_Control!$A:$P,16,0),"")</f>
        <v/>
      </c>
      <c r="S18" s="32" t="str">
        <f>IF(AND($D18=S$1,$E18=S$2,$F18=S$4),VLOOKUP($A18,Tableros_Control!$A:$P,16,0),"")</f>
        <v/>
      </c>
      <c r="T18" s="32" t="str">
        <f>IF(AND($D18=T$1,$E18=T$2,$F18=T$4),VLOOKUP($A18,Tableros_Control!$A:$P,16,0),"")</f>
        <v/>
      </c>
      <c r="U18" s="32" t="str">
        <f>IF(AND($D18=U$1,$E18=U$2,$F18=U$4),VLOOKUP($A18,Tableros_Control!$A:$P,16,0),"")</f>
        <v/>
      </c>
      <c r="V18" s="32" t="str">
        <f>IF(AND($D18=V$1,$E18=V$2,$F18=V$4),VLOOKUP($A18,Tableros_Control!$A:$P,16,0),"")</f>
        <v/>
      </c>
      <c r="W18" s="32" t="str">
        <f>IF(AND($D18=W$1,$E18=W$2,$F18=W$4),VLOOKUP($A18,Tableros_Control!$A:$P,16,0),"")</f>
        <v/>
      </c>
      <c r="X18" s="32" t="str">
        <f>IF(AND($D18=X$1,$E18=X$2,$F18=X$4),VLOOKUP($A18,Tableros_Control!$A:$P,16,0),"")</f>
        <v/>
      </c>
      <c r="Y18" s="32" t="str">
        <f>IF(AND($D18=Y$1,$E18=Y$2,$F18=Y$4),VLOOKUP($A18,Tableros_Control!$A:$P,16,0),"")</f>
        <v/>
      </c>
      <c r="Z18" s="32" t="str">
        <f>IF(AND($D18=Z$1,$E18=Z$2,$F18=Z$4),VLOOKUP($A18,Tableros_Control!$A:$P,16,0),"")</f>
        <v/>
      </c>
      <c r="AA18" s="32">
        <f ca="1">IF(AND($D18=AA$1,$E18=AA$2,$F18=AA$4),VLOOKUP($A18,Tableros_Control!$A:$P,16,0),"")</f>
        <v>5</v>
      </c>
      <c r="AB18" s="32" t="str">
        <f>IF(AND($D18=AB$1,$E18=AB$2,$F18=AB$4),VLOOKUP($A18,Tableros_Control!$A:$P,16,0),"")</f>
        <v/>
      </c>
      <c r="AC18" s="32" t="str">
        <f>IF(AND($D18=AC$1,$E18=AC$2,$F18=AC$4),VLOOKUP($A18,Tableros_Control!$A:$P,16,0),"")</f>
        <v/>
      </c>
      <c r="AD18" s="32" t="str">
        <f>IF(AND($D18=AD$1,$E18=AD$2,$F18=AD$4),VLOOKUP($A18,Tableros_Control!$A:$P,16,0),"")</f>
        <v/>
      </c>
      <c r="AE18" s="32" t="str">
        <f>IF(AND($D18=AE$1,$E18=AE$2,$F18=AE$4),VLOOKUP($A18,Tableros_Control!$A:$P,16,0),"")</f>
        <v/>
      </c>
      <c r="AF18" s="32" t="str">
        <f>IF(AND($D18=AF$1,$E18=AF$2,$F18=AF$4),VLOOKUP($A18,Tableros_Control!$A:$P,16,0),"")</f>
        <v/>
      </c>
      <c r="AG18" s="32" t="str">
        <f>IF(AND($D18=AG$1,$E18=AG$2,$F18=AG$4),VLOOKUP($A18,Tableros_Control!$A:$P,16,0),"")</f>
        <v/>
      </c>
      <c r="AH18" s="32" t="str">
        <f>IF(AND($D18=AH$1,$E18=AH$2,$F18=AH$4),VLOOKUP($A18,Tableros_Control!$A:$P,16,0),"")</f>
        <v/>
      </c>
      <c r="AI18" s="32" t="str">
        <f>IF(AND($D18=AI$1,$E18=AI$2,$F18=AI$4),VLOOKUP($A18,Tableros_Control!$A:$P,16,0),"")</f>
        <v/>
      </c>
      <c r="AJ18" s="32" t="str">
        <f>IF(AND($D18=AJ$1,$E18=AJ$2,$F18=AJ$4),VLOOKUP($A18,Tableros_Control!$A:$P,16,0),"")</f>
        <v/>
      </c>
      <c r="AK18" s="32" t="str">
        <f>IF(AND($D18=AK$1,$E18=AK$2,$F18=AK$4),VLOOKUP($A18,Tableros_Control!$A:$P,16,0),"")</f>
        <v/>
      </c>
      <c r="AL18" s="32" t="str">
        <f>IF(AND($D18=AL$1,$E18=AL$2,$F18=AL$4),VLOOKUP($A18,Tableros_Control!$A:$P,16,0),"")</f>
        <v/>
      </c>
      <c r="AM18" s="32" t="str">
        <f>IF(AND($D18=AM$1,$E18=AM$2,$F18=AM$4),VLOOKUP($A18,Tableros_Control!$A:$P,16,0),"")</f>
        <v/>
      </c>
      <c r="AN18" s="32" t="str">
        <f>IF(AND($D18=AN$1,$E18=AN$2,$F18=AN$4),VLOOKUP($A18,Tableros_Control!$A:$P,16,0),"")</f>
        <v/>
      </c>
      <c r="AO18" s="32" t="str">
        <f>IF(AND($D18=AO$1,$E18=AO$2,$F18=AO$4),VLOOKUP($A18,Tableros_Control!$A:$P,16,0),"")</f>
        <v/>
      </c>
      <c r="AP18" s="32" t="str">
        <f>IF(AND($D18=AP$1,$E18=AP$2,$F18=AP$4),VLOOKUP($A18,Tableros_Control!$A:$P,16,0),"")</f>
        <v/>
      </c>
      <c r="AQ18" s="32" t="str">
        <f>IF(AND($D18=AQ$1,$E18=AQ$2,$F18=AQ$4),VLOOKUP($A18,Tableros_Control!$A:$P,16,0),"")</f>
        <v/>
      </c>
      <c r="AR18" s="32" t="str">
        <f>IF(AND($D18=AR$1,$E18=AR$2,$F18=AR$4),VLOOKUP($A18,Tableros_Control!$A:$P,16,0),"")</f>
        <v/>
      </c>
      <c r="AS18" s="32" t="str">
        <f>IF(AND($D18=AS$1,$E18=AS$2,$F18=AS$4),VLOOKUP($A18,Tableros_Control!$A:$P,16,0),"")</f>
        <v/>
      </c>
      <c r="AT18" s="32" t="str">
        <f>IF(AND($D18=AT$1,$E18=AT$2,$F18=AT$4),VLOOKUP($A18,Tableros_Control!$A:$P,16,0),"")</f>
        <v/>
      </c>
      <c r="AU18" s="32" t="str">
        <f>IF(AND($D18=AU$1,$E18=AU$2,$F18=AU$4),VLOOKUP($A18,Tableros_Control!$A:$P,16,0),"")</f>
        <v/>
      </c>
      <c r="AV18" s="32" t="str">
        <f>IF(AND($D18=AV$1,$E18=AV$2,$F18=AV$4),VLOOKUP($A18,Tableros_Control!$A:$P,16,0),"")</f>
        <v/>
      </c>
      <c r="AW18" s="32" t="str">
        <f>IF(AND($D18=AW$1,$E18=AW$2,$F18=AW$4),VLOOKUP($A18,Tableros_Control!$A:$P,16,0),"")</f>
        <v/>
      </c>
      <c r="AX18" s="32" t="str">
        <f>IF(AND($D18=AX$1,$E18=AX$2,$F18=AX$4),VLOOKUP($A18,Tableros_Control!$A:$P,16,0),"")</f>
        <v/>
      </c>
      <c r="AY18" s="32" t="str">
        <f>IF(AND($D18=AY$1,$E18=AY$2,$F18=AY$4),VLOOKUP($A18,Tableros_Control!$A:$P,16,0),"")</f>
        <v/>
      </c>
      <c r="AZ18" s="32" t="str">
        <f>IF(AND($D18=AZ$1,$E18=AZ$2,$F18=AZ$4),VLOOKUP($A18,Tableros_Control!$A:$P,16,0),"")</f>
        <v/>
      </c>
      <c r="BA18" s="33" t="str">
        <f>IF(AND($D18=BA$1,$E18=BA$2,$F18=BA$4),VLOOKUP($A18,Tableros_Control!$A:$P,16,0),"")</f>
        <v/>
      </c>
      <c r="BB18" s="48">
        <v>44824</v>
      </c>
      <c r="BC18" s="51" t="s">
        <v>86</v>
      </c>
      <c r="BD18" s="27"/>
    </row>
    <row r="19" spans="1:56" ht="36.75" customHeight="1">
      <c r="A19" s="30">
        <v>11</v>
      </c>
      <c r="B19" s="31" t="s">
        <v>91</v>
      </c>
      <c r="C19" s="31" t="s">
        <v>88</v>
      </c>
      <c r="D19" s="31">
        <v>2022</v>
      </c>
      <c r="E19" s="31">
        <f>VLOOKUP(A19,Tableros_Control!$A:$P,5,0)</f>
        <v>8</v>
      </c>
      <c r="F19" s="31">
        <f>VLOOKUP($A19,Tableros_Control!$A:$P,6,0)</f>
        <v>3</v>
      </c>
      <c r="G19" s="32" t="str">
        <f>IF(AND($D19=G$1,$E19=G$2,$F19=G$4),VLOOKUP($A19,Tableros_Control!$A:$P,16,0),"")</f>
        <v/>
      </c>
      <c r="H19" s="32" t="str">
        <f>IF(AND($D19=H$1,$E19=H$2,$F19=H$4),VLOOKUP($A19,Tableros_Control!$A:$P,16,0),"")</f>
        <v/>
      </c>
      <c r="I19" s="32" t="str">
        <f>IF(AND($D19=I$1,$E19=I$2,$F19=I$4),VLOOKUP($A19,Tableros_Control!$A:$P,16,0),"")</f>
        <v/>
      </c>
      <c r="J19" s="32" t="str">
        <f>IF(AND($D19=J$1,$E19=J$2,$F19=J$4),VLOOKUP($A19,Tableros_Control!$A:$P,16,0),"")</f>
        <v/>
      </c>
      <c r="K19" s="32" t="str">
        <f>IF(AND($D19=K$1,$E19=K$2,$F19=K$4),VLOOKUP($A19,Tableros_Control!$A:$P,16,0),"")</f>
        <v/>
      </c>
      <c r="L19" s="32" t="str">
        <f>IF(AND($D19=L$1,$E19=L$2,$F19=L$4),VLOOKUP($A19,Tableros_Control!$A:$P,16,0),"")</f>
        <v/>
      </c>
      <c r="M19" s="32" t="str">
        <f>IF(AND($D19=M$1,$E19=M$2,$F19=M$4),VLOOKUP($A19,Tableros_Control!$A:$P,16,0),"")</f>
        <v/>
      </c>
      <c r="N19" s="32" t="str">
        <f>IF(AND($D19=N$1,$E19=N$2,$F19=N$4),VLOOKUP($A19,Tableros_Control!$A:$P,16,0),"")</f>
        <v/>
      </c>
      <c r="O19" s="32" t="str">
        <f>IF(AND($D19=O$1,$E19=O$2,$F19=O$4),VLOOKUP($A19,Tableros_Control!$A:$P,16,0),"")</f>
        <v/>
      </c>
      <c r="P19" s="32" t="str">
        <f>IF(AND($D19=P$1,$E19=P$2,$F19=P$4),VLOOKUP($A19,Tableros_Control!$A:$P,16,0),"")</f>
        <v/>
      </c>
      <c r="Q19" s="32" t="str">
        <f>IF(AND($D19=Q$1,$E19=Q$2,$F19=Q$4),VLOOKUP($A19,Tableros_Control!$A:$P,16,0),"")</f>
        <v/>
      </c>
      <c r="R19" s="32" t="str">
        <f>IF(AND($D19=R$1,$E19=R$2,$F19=R$4),VLOOKUP($A19,Tableros_Control!$A:$P,16,0),"")</f>
        <v/>
      </c>
      <c r="S19" s="32" t="str">
        <f>IF(AND($D19=S$1,$E19=S$2,$F19=S$4),VLOOKUP($A19,Tableros_Control!$A:$P,16,0),"")</f>
        <v/>
      </c>
      <c r="T19" s="32" t="str">
        <f>IF(AND($D19=T$1,$E19=T$2,$F19=T$4),VLOOKUP($A19,Tableros_Control!$A:$P,16,0),"")</f>
        <v/>
      </c>
      <c r="U19" s="32" t="str">
        <f>IF(AND($D19=U$1,$E19=U$2,$F19=U$4),VLOOKUP($A19,Tableros_Control!$A:$P,16,0),"")</f>
        <v/>
      </c>
      <c r="V19" s="32" t="str">
        <f>IF(AND($D19=V$1,$E19=V$2,$F19=V$4),VLOOKUP($A19,Tableros_Control!$A:$P,16,0),"")</f>
        <v/>
      </c>
      <c r="W19" s="32" t="str">
        <f>IF(AND($D19=W$1,$E19=W$2,$F19=W$4),VLOOKUP($A19,Tableros_Control!$A:$P,16,0),"")</f>
        <v/>
      </c>
      <c r="X19" s="32" t="str">
        <f>IF(AND($D19=X$1,$E19=X$2,$F19=X$4),VLOOKUP($A19,Tableros_Control!$A:$P,16,0),"")</f>
        <v/>
      </c>
      <c r="Y19" s="32" t="str">
        <f>IF(AND($D19=Y$1,$E19=Y$2,$F19=Y$4),VLOOKUP($A19,Tableros_Control!$A:$P,16,0),"")</f>
        <v/>
      </c>
      <c r="Z19" s="32" t="str">
        <f>IF(AND($D19=Z$1,$E19=Z$2,$F19=Z$4),VLOOKUP($A19,Tableros_Control!$A:$P,16,0),"")</f>
        <v/>
      </c>
      <c r="AA19" s="32" t="str">
        <f>IF(AND($D19=AA$1,$E19=AA$2,$F19=AA$4),VLOOKUP($A19,Tableros_Control!$A:$P,16,0),"")</f>
        <v/>
      </c>
      <c r="AB19" s="32">
        <f ca="1">IF(AND($D19=AB$1,$E19=AB$2,$F19=AB$4),VLOOKUP($A19,Tableros_Control!$A:$P,16,0),"")</f>
        <v>5</v>
      </c>
      <c r="AC19" s="32" t="str">
        <f>IF(AND($D19=AC$1,$E19=AC$2,$F19=AC$4),VLOOKUP($A19,Tableros_Control!$A:$P,16,0),"")</f>
        <v/>
      </c>
      <c r="AD19" s="32" t="str">
        <f>IF(AND($D19=AD$1,$E19=AD$2,$F19=AD$4),VLOOKUP($A19,Tableros_Control!$A:$P,16,0),"")</f>
        <v/>
      </c>
      <c r="AE19" s="32" t="str">
        <f>IF(AND($D19=AE$1,$E19=AE$2,$F19=AE$4),VLOOKUP($A19,Tableros_Control!$A:$P,16,0),"")</f>
        <v/>
      </c>
      <c r="AF19" s="32" t="str">
        <f>IF(AND($D19=AF$1,$E19=AF$2,$F19=AF$4),VLOOKUP($A19,Tableros_Control!$A:$P,16,0),"")</f>
        <v/>
      </c>
      <c r="AG19" s="32" t="str">
        <f>IF(AND($D19=AG$1,$E19=AG$2,$F19=AG$4),VLOOKUP($A19,Tableros_Control!$A:$P,16,0),"")</f>
        <v/>
      </c>
      <c r="AH19" s="32" t="str">
        <f>IF(AND($D19=AH$1,$E19=AH$2,$F19=AH$4),VLOOKUP($A19,Tableros_Control!$A:$P,16,0),"")</f>
        <v/>
      </c>
      <c r="AI19" s="32" t="str">
        <f>IF(AND($D19=AI$1,$E19=AI$2,$F19=AI$4),VLOOKUP($A19,Tableros_Control!$A:$P,16,0),"")</f>
        <v/>
      </c>
      <c r="AJ19" s="32" t="str">
        <f>IF(AND($D19=AJ$1,$E19=AJ$2,$F19=AJ$4),VLOOKUP($A19,Tableros_Control!$A:$P,16,0),"")</f>
        <v/>
      </c>
      <c r="AK19" s="32" t="str">
        <f>IF(AND($D19=AK$1,$E19=AK$2,$F19=AK$4),VLOOKUP($A19,Tableros_Control!$A:$P,16,0),"")</f>
        <v/>
      </c>
      <c r="AL19" s="32" t="str">
        <f>IF(AND($D19=AL$1,$E19=AL$2,$F19=AL$4),VLOOKUP($A19,Tableros_Control!$A:$P,16,0),"")</f>
        <v/>
      </c>
      <c r="AM19" s="32" t="str">
        <f>IF(AND($D19=AM$1,$E19=AM$2,$F19=AM$4),VLOOKUP($A19,Tableros_Control!$A:$P,16,0),"")</f>
        <v/>
      </c>
      <c r="AN19" s="32" t="str">
        <f>IF(AND($D19=AN$1,$E19=AN$2,$F19=AN$4),VLOOKUP($A19,Tableros_Control!$A:$P,16,0),"")</f>
        <v/>
      </c>
      <c r="AO19" s="32" t="str">
        <f>IF(AND($D19=AO$1,$E19=AO$2,$F19=AO$4),VLOOKUP($A19,Tableros_Control!$A:$P,16,0),"")</f>
        <v/>
      </c>
      <c r="AP19" s="32" t="str">
        <f>IF(AND($D19=AP$1,$E19=AP$2,$F19=AP$4),VLOOKUP($A19,Tableros_Control!$A:$P,16,0),"")</f>
        <v/>
      </c>
      <c r="AQ19" s="32" t="str">
        <f>IF(AND($D19=AQ$1,$E19=AQ$2,$F19=AQ$4),VLOOKUP($A19,Tableros_Control!$A:$P,16,0),"")</f>
        <v/>
      </c>
      <c r="AR19" s="32" t="str">
        <f>IF(AND($D19=AR$1,$E19=AR$2,$F19=AR$4),VLOOKUP($A19,Tableros_Control!$A:$P,16,0),"")</f>
        <v/>
      </c>
      <c r="AS19" s="32" t="str">
        <f>IF(AND($D19=AS$1,$E19=AS$2,$F19=AS$4),VLOOKUP($A19,Tableros_Control!$A:$P,16,0),"")</f>
        <v/>
      </c>
      <c r="AT19" s="32" t="str">
        <f>IF(AND($D19=AT$1,$E19=AT$2,$F19=AT$4),VLOOKUP($A19,Tableros_Control!$A:$P,16,0),"")</f>
        <v/>
      </c>
      <c r="AU19" s="32" t="str">
        <f>IF(AND($D19=AU$1,$E19=AU$2,$F19=AU$4),VLOOKUP($A19,Tableros_Control!$A:$P,16,0),"")</f>
        <v/>
      </c>
      <c r="AV19" s="32" t="str">
        <f>IF(AND($D19=AV$1,$E19=AV$2,$F19=AV$4),VLOOKUP($A19,Tableros_Control!$A:$P,16,0),"")</f>
        <v/>
      </c>
      <c r="AW19" s="32" t="str">
        <f>IF(AND($D19=AW$1,$E19=AW$2,$F19=AW$4),VLOOKUP($A19,Tableros_Control!$A:$P,16,0),"")</f>
        <v/>
      </c>
      <c r="AX19" s="32" t="str">
        <f>IF(AND($D19=AX$1,$E19=AX$2,$F19=AX$4),VLOOKUP($A19,Tableros_Control!$A:$P,16,0),"")</f>
        <v/>
      </c>
      <c r="AY19" s="32" t="str">
        <f>IF(AND($D19=AY$1,$E19=AY$2,$F19=AY$4),VLOOKUP($A19,Tableros_Control!$A:$P,16,0),"")</f>
        <v/>
      </c>
      <c r="AZ19" s="32" t="str">
        <f>IF(AND($D19=AZ$1,$E19=AZ$2,$F19=AZ$4),VLOOKUP($A19,Tableros_Control!$A:$P,16,0),"")</f>
        <v/>
      </c>
      <c r="BA19" s="33" t="str">
        <f>IF(AND($D19=BA$1,$E19=BA$2,$F19=BA$4),VLOOKUP($A19,Tableros_Control!$A:$P,16,0),"")</f>
        <v/>
      </c>
      <c r="BB19" s="48">
        <v>44838</v>
      </c>
      <c r="BC19" s="28" t="s">
        <v>92</v>
      </c>
      <c r="BD19" s="27"/>
    </row>
    <row r="20" spans="1:56" ht="36.75" customHeight="1">
      <c r="A20" s="38" t="s">
        <v>44</v>
      </c>
      <c r="B20" s="39" t="s">
        <v>45</v>
      </c>
      <c r="C20" s="40" t="s">
        <v>46</v>
      </c>
      <c r="D20" s="53"/>
      <c r="E20" s="53"/>
      <c r="F20" s="53"/>
      <c r="G20" s="117" t="s">
        <v>50</v>
      </c>
      <c r="H20" s="112"/>
      <c r="I20" s="110" t="s">
        <v>51</v>
      </c>
      <c r="J20" s="111"/>
      <c r="K20" s="111"/>
      <c r="L20" s="112"/>
      <c r="M20" s="110" t="s">
        <v>52</v>
      </c>
      <c r="N20" s="111"/>
      <c r="O20" s="111"/>
      <c r="P20" s="112"/>
      <c r="Q20" s="110" t="s">
        <v>53</v>
      </c>
      <c r="R20" s="111"/>
      <c r="S20" s="111"/>
      <c r="T20" s="111"/>
      <c r="U20" s="112"/>
      <c r="V20" s="110" t="s">
        <v>54</v>
      </c>
      <c r="W20" s="111"/>
      <c r="X20" s="111"/>
      <c r="Y20" s="112"/>
      <c r="Z20" s="110" t="s">
        <v>55</v>
      </c>
      <c r="AA20" s="111"/>
      <c r="AB20" s="111"/>
      <c r="AC20" s="111"/>
      <c r="AD20" s="112"/>
      <c r="AE20" s="110" t="s">
        <v>56</v>
      </c>
      <c r="AF20" s="111"/>
      <c r="AG20" s="111"/>
      <c r="AH20" s="113"/>
      <c r="AI20" s="110" t="s">
        <v>57</v>
      </c>
      <c r="AJ20" s="111"/>
      <c r="AK20" s="111"/>
      <c r="AL20" s="113"/>
      <c r="AM20" s="110" t="s">
        <v>58</v>
      </c>
      <c r="AN20" s="111"/>
      <c r="AO20" s="111"/>
      <c r="AP20" s="111"/>
      <c r="AQ20" s="113"/>
      <c r="AR20" s="110" t="s">
        <v>59</v>
      </c>
      <c r="AS20" s="111"/>
      <c r="AT20" s="111"/>
      <c r="AU20" s="111"/>
      <c r="AV20" s="112"/>
      <c r="AW20" s="110" t="s">
        <v>60</v>
      </c>
      <c r="AX20" s="111"/>
      <c r="AY20" s="111"/>
      <c r="AZ20" s="111"/>
      <c r="BA20" s="113"/>
      <c r="BB20" s="27"/>
      <c r="BC20" s="28"/>
      <c r="BD20" s="27"/>
    </row>
    <row r="21" spans="1:56" ht="36.75" customHeight="1">
      <c r="A21" s="42"/>
      <c r="B21" s="43"/>
      <c r="C21" s="44"/>
      <c r="D21" s="54"/>
      <c r="E21" s="54"/>
      <c r="F21" s="54"/>
      <c r="G21" s="25">
        <v>4</v>
      </c>
      <c r="H21" s="25">
        <v>5</v>
      </c>
      <c r="I21" s="25">
        <v>1</v>
      </c>
      <c r="J21" s="25">
        <v>2</v>
      </c>
      <c r="K21" s="25">
        <v>3</v>
      </c>
      <c r="L21" s="25">
        <v>4</v>
      </c>
      <c r="M21" s="25">
        <v>1</v>
      </c>
      <c r="N21" s="25">
        <v>2</v>
      </c>
      <c r="O21" s="25">
        <v>3</v>
      </c>
      <c r="P21" s="25">
        <v>4</v>
      </c>
      <c r="Q21" s="25">
        <v>1</v>
      </c>
      <c r="R21" s="25">
        <v>2</v>
      </c>
      <c r="S21" s="25">
        <v>3</v>
      </c>
      <c r="T21" s="25">
        <v>4</v>
      </c>
      <c r="U21" s="25">
        <v>5</v>
      </c>
      <c r="V21" s="25">
        <v>1</v>
      </c>
      <c r="W21" s="25">
        <v>2</v>
      </c>
      <c r="X21" s="25">
        <v>3</v>
      </c>
      <c r="Y21" s="25">
        <v>4</v>
      </c>
      <c r="Z21" s="25">
        <v>1</v>
      </c>
      <c r="AA21" s="25">
        <v>2</v>
      </c>
      <c r="AB21" s="25">
        <v>3</v>
      </c>
      <c r="AC21" s="25">
        <v>4</v>
      </c>
      <c r="AD21" s="25">
        <v>5</v>
      </c>
      <c r="AE21" s="25">
        <v>1</v>
      </c>
      <c r="AF21" s="25">
        <v>2</v>
      </c>
      <c r="AG21" s="25">
        <v>3</v>
      </c>
      <c r="AH21" s="25">
        <v>4</v>
      </c>
      <c r="AI21" s="25">
        <v>1</v>
      </c>
      <c r="AJ21" s="25">
        <v>2</v>
      </c>
      <c r="AK21" s="25">
        <v>3</v>
      </c>
      <c r="AL21" s="25">
        <v>4</v>
      </c>
      <c r="AM21" s="25">
        <v>1</v>
      </c>
      <c r="AN21" s="25">
        <v>2</v>
      </c>
      <c r="AO21" s="25">
        <v>3</v>
      </c>
      <c r="AP21" s="25">
        <v>4</v>
      </c>
      <c r="AQ21" s="25">
        <v>5</v>
      </c>
      <c r="AR21" s="25">
        <v>1</v>
      </c>
      <c r="AS21" s="25">
        <v>2</v>
      </c>
      <c r="AT21" s="25">
        <v>3</v>
      </c>
      <c r="AU21" s="25">
        <v>4</v>
      </c>
      <c r="AV21" s="25">
        <v>5</v>
      </c>
      <c r="AW21" s="25">
        <v>1</v>
      </c>
      <c r="AX21" s="25">
        <v>2</v>
      </c>
      <c r="AY21" s="25">
        <v>3</v>
      </c>
      <c r="AZ21" s="25">
        <v>4</v>
      </c>
      <c r="BA21" s="26">
        <v>5</v>
      </c>
      <c r="BB21" s="27"/>
      <c r="BC21" s="28"/>
      <c r="BD21" s="27"/>
    </row>
    <row r="22" spans="1:56" ht="36.75" customHeight="1">
      <c r="A22" s="114" t="s">
        <v>93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6"/>
      <c r="BB22" s="27"/>
      <c r="BC22" s="28"/>
      <c r="BD22" s="27"/>
    </row>
    <row r="23" spans="1:56" ht="36.75" customHeight="1">
      <c r="A23" s="55">
        <v>12</v>
      </c>
      <c r="B23" s="31" t="s">
        <v>94</v>
      </c>
      <c r="C23" s="31" t="s">
        <v>71</v>
      </c>
      <c r="D23" s="31">
        <v>2022</v>
      </c>
      <c r="E23" s="31">
        <f>VLOOKUP(A23,Tableros_Control!$A:$P,5,0)</f>
        <v>7</v>
      </c>
      <c r="F23" s="31">
        <f>VLOOKUP($A23,Tableros_Control!$A:$P,6,0)</f>
        <v>1</v>
      </c>
      <c r="G23" s="32" t="str">
        <f>IF(AND($D23=G$1,$E23=G$2,$F23=G$4),VLOOKUP($A23,Tableros_Control!$A:$P,16,0),"")</f>
        <v/>
      </c>
      <c r="H23" s="32" t="str">
        <f>IF(AND($D23=H$1,$E23=H$2,$F23=H$4),VLOOKUP($A23,Tableros_Control!$A:$P,16,0),"")</f>
        <v/>
      </c>
      <c r="I23" s="32" t="str">
        <f>IF(AND($D23=I$1,$E23=I$2,$F23=I$4),VLOOKUP($A23,Tableros_Control!$A:$P,16,0),"")</f>
        <v/>
      </c>
      <c r="J23" s="32" t="str">
        <f>IF(AND($D23=J$1,$E23=J$2,$F23=J$4),VLOOKUP($A23,Tableros_Control!$A:$P,16,0),"")</f>
        <v/>
      </c>
      <c r="K23" s="32" t="str">
        <f>IF(AND($D23=K$1,$E23=K$2,$F23=K$4),VLOOKUP($A23,Tableros_Control!$A:$P,16,0),"")</f>
        <v/>
      </c>
      <c r="L23" s="32" t="str">
        <f>IF(AND($D23=L$1,$E23=L$2,$F23=L$4),VLOOKUP($A23,Tableros_Control!$A:$P,16,0),"")</f>
        <v/>
      </c>
      <c r="M23" s="32" t="str">
        <f>IF(AND($D23=M$1,$E23=M$2,$F23=M$4),VLOOKUP($A23,Tableros_Control!$A:$P,16,0),"")</f>
        <v/>
      </c>
      <c r="N23" s="32" t="str">
        <f>IF(AND($D23=N$1,$E23=N$2,$F23=N$4),VLOOKUP($A23,Tableros_Control!$A:$P,16,0),"")</f>
        <v/>
      </c>
      <c r="O23" s="32" t="str">
        <f>IF(AND($D23=O$1,$E23=O$2,$F23=O$4),VLOOKUP($A23,Tableros_Control!$A:$P,16,0),"")</f>
        <v/>
      </c>
      <c r="P23" s="32" t="str">
        <f>IF(AND($D23=P$1,$E23=P$2,$F23=P$4),VLOOKUP($A23,Tableros_Control!$A:$P,16,0),"")</f>
        <v/>
      </c>
      <c r="Q23" s="32" t="str">
        <f>IF(AND($D23=Q$1,$E23=Q$2,$F23=Q$4),VLOOKUP($A23,Tableros_Control!$A:$P,16,0),"")</f>
        <v/>
      </c>
      <c r="R23" s="32" t="str">
        <f>IF(AND($D23=R$1,$E23=R$2,$F23=R$4),VLOOKUP($A23,Tableros_Control!$A:$P,16,0),"")</f>
        <v/>
      </c>
      <c r="S23" s="32" t="str">
        <f>IF(AND($D23=S$1,$E23=S$2,$F23=S$4),VLOOKUP($A23,Tableros_Control!$A:$P,16,0),"")</f>
        <v/>
      </c>
      <c r="T23" s="32" t="str">
        <f>IF(AND($D23=T$1,$E23=T$2,$F23=T$4),VLOOKUP($A23,Tableros_Control!$A:$P,16,0),"")</f>
        <v/>
      </c>
      <c r="U23" s="32" t="str">
        <f>IF(AND($D23=U$1,$E23=U$2,$F23=U$4),VLOOKUP($A23,Tableros_Control!$A:$P,16,0),"")</f>
        <v/>
      </c>
      <c r="V23" s="32">
        <f ca="1">IF(AND($D23=V$1,$E23=V$2,$F23=V$4),VLOOKUP($A23,Tableros_Control!$A:$P,16,0),"")</f>
        <v>5</v>
      </c>
      <c r="W23" s="32" t="str">
        <f>IF(AND($D23=W$1,$E23=W$2,$F23=W$4),VLOOKUP($A23,Tableros_Control!$A:$P,16,0),"")</f>
        <v/>
      </c>
      <c r="X23" s="32" t="str">
        <f>IF(AND($D23=X$1,$E23=X$2,$F23=X$4),VLOOKUP($A23,Tableros_Control!$A:$P,16,0),"")</f>
        <v/>
      </c>
      <c r="Y23" s="32" t="str">
        <f>IF(AND($D23=Y$1,$E23=Y$2,$F23=Y$4),VLOOKUP($A23,Tableros_Control!$A:$P,16,0),"")</f>
        <v/>
      </c>
      <c r="Z23" s="32" t="str">
        <f>IF(AND($D23=Z$1,$E23=Z$2,$F23=Z$4),VLOOKUP($A23,Tableros_Control!$A:$P,16,0),"")</f>
        <v/>
      </c>
      <c r="AA23" s="32" t="str">
        <f>IF(AND($D23=AA$1,$E23=AA$2,$F23=AA$4),VLOOKUP($A23,Tableros_Control!$A:$P,16,0),"")</f>
        <v/>
      </c>
      <c r="AB23" s="32" t="str">
        <f>IF(AND($D23=AB$1,$E23=AB$2,$F23=AB$4),VLOOKUP($A23,Tableros_Control!$A:$P,16,0),"")</f>
        <v/>
      </c>
      <c r="AC23" s="32" t="str">
        <f>IF(AND($D23=AC$1,$E23=AC$2,$F23=AC$4),VLOOKUP($A23,Tableros_Control!$A:$P,16,0),"")</f>
        <v/>
      </c>
      <c r="AD23" s="32" t="str">
        <f>IF(AND($D23=AD$1,$E23=AD$2,$F23=AD$4),VLOOKUP($A23,Tableros_Control!$A:$P,16,0),"")</f>
        <v/>
      </c>
      <c r="AE23" s="32" t="str">
        <f>IF(AND($D23=AE$1,$E23=AE$2,$F23=AE$4),VLOOKUP($A23,Tableros_Control!$A:$P,16,0),"")</f>
        <v/>
      </c>
      <c r="AF23" s="32" t="str">
        <f>IF(AND($D23=AF$1,$E23=AF$2,$F23=AF$4),VLOOKUP($A23,Tableros_Control!$A:$P,16,0),"")</f>
        <v/>
      </c>
      <c r="AG23" s="32" t="str">
        <f>IF(AND($D23=AG$1,$E23=AG$2,$F23=AG$4),VLOOKUP($A23,Tableros_Control!$A:$P,16,0),"")</f>
        <v/>
      </c>
      <c r="AH23" s="32" t="str">
        <f>IF(AND($D23=AH$1,$E23=AH$2,$F23=AH$4),VLOOKUP($A23,Tableros_Control!$A:$P,16,0),"")</f>
        <v/>
      </c>
      <c r="AI23" s="32" t="str">
        <f>IF(AND($D23=AI$1,$E23=AI$2,$F23=AI$4),VLOOKUP($A23,Tableros_Control!$A:$P,16,0),"")</f>
        <v/>
      </c>
      <c r="AJ23" s="32" t="str">
        <f>IF(AND($D23=AJ$1,$E23=AJ$2,$F23=AJ$4),VLOOKUP($A23,Tableros_Control!$A:$P,16,0),"")</f>
        <v/>
      </c>
      <c r="AK23" s="32" t="str">
        <f>IF(AND($D23=AK$1,$E23=AK$2,$F23=AK$4),VLOOKUP($A23,Tableros_Control!$A:$P,16,0),"")</f>
        <v/>
      </c>
      <c r="AL23" s="32" t="str">
        <f>IF(AND($D23=AL$1,$E23=AL$2,$F23=AL$4),VLOOKUP($A23,Tableros_Control!$A:$P,16,0),"")</f>
        <v/>
      </c>
      <c r="AM23" s="32" t="str">
        <f>IF(AND($D23=AM$1,$E23=AM$2,$F23=AM$4),VLOOKUP($A23,Tableros_Control!$A:$P,16,0),"")</f>
        <v/>
      </c>
      <c r="AN23" s="32" t="str">
        <f>IF(AND($D23=AN$1,$E23=AN$2,$F23=AN$4),VLOOKUP($A23,Tableros_Control!$A:$P,16,0),"")</f>
        <v/>
      </c>
      <c r="AO23" s="32" t="str">
        <f>IF(AND($D23=AO$1,$E23=AO$2,$F23=AO$4),VLOOKUP($A23,Tableros_Control!$A:$P,16,0),"")</f>
        <v/>
      </c>
      <c r="AP23" s="32" t="str">
        <f>IF(AND($D23=AP$1,$E23=AP$2,$F23=AP$4),VLOOKUP($A23,Tableros_Control!$A:$P,16,0),"")</f>
        <v/>
      </c>
      <c r="AQ23" s="32" t="str">
        <f>IF(AND($D23=AQ$1,$E23=AQ$2,$F23=AQ$4),VLOOKUP($A23,Tableros_Control!$A:$P,16,0),"")</f>
        <v/>
      </c>
      <c r="AR23" s="32" t="str">
        <f>IF(AND($D23=AR$1,$E23=AR$2,$F23=AR$4),VLOOKUP($A23,Tableros_Control!$A:$P,16,0),"")</f>
        <v/>
      </c>
      <c r="AS23" s="32" t="str">
        <f>IF(AND($D23=AS$1,$E23=AS$2,$F23=AS$4),VLOOKUP($A23,Tableros_Control!$A:$P,16,0),"")</f>
        <v/>
      </c>
      <c r="AT23" s="32" t="str">
        <f>IF(AND($D23=AT$1,$E23=AT$2,$F23=AT$4),VLOOKUP($A23,Tableros_Control!$A:$P,16,0),"")</f>
        <v/>
      </c>
      <c r="AU23" s="32" t="str">
        <f>IF(AND($D23=AU$1,$E23=AU$2,$F23=AU$4),VLOOKUP($A23,Tableros_Control!$A:$P,16,0),"")</f>
        <v/>
      </c>
      <c r="AV23" s="32" t="str">
        <f>IF(AND($D23=AV$1,$E23=AV$2,$F23=AV$4),VLOOKUP($A23,Tableros_Control!$A:$P,16,0),"")</f>
        <v/>
      </c>
      <c r="AW23" s="32" t="str">
        <f>IF(AND($D23=AW$1,$E23=AW$2,$F23=AW$4),VLOOKUP($A23,Tableros_Control!$A:$P,16,0),"")</f>
        <v/>
      </c>
      <c r="AX23" s="32" t="str">
        <f>IF(AND($D23=AX$1,$E23=AX$2,$F23=AX$4),VLOOKUP($A23,Tableros_Control!$A:$P,16,0),"")</f>
        <v/>
      </c>
      <c r="AY23" s="32" t="str">
        <f>IF(AND($D23=AY$1,$E23=AY$2,$F23=AY$4),VLOOKUP($A23,Tableros_Control!$A:$P,16,0),"")</f>
        <v/>
      </c>
      <c r="AZ23" s="32" t="str">
        <f>IF(AND($D23=AZ$1,$E23=AZ$2,$F23=AZ$4),VLOOKUP($A23,Tableros_Control!$A:$P,16,0),"")</f>
        <v/>
      </c>
      <c r="BA23" s="33" t="str">
        <f>IF(AND($D23=BA$1,$E23=BA$2,$F23=BA$4),VLOOKUP($A23,Tableros_Control!$A:$P,16,0),"")</f>
        <v/>
      </c>
      <c r="BB23" s="48">
        <v>44783</v>
      </c>
      <c r="BC23" s="49" t="s">
        <v>95</v>
      </c>
      <c r="BD23" s="50"/>
    </row>
    <row r="24" spans="1:56" ht="36.75" customHeight="1">
      <c r="A24" s="55">
        <v>13</v>
      </c>
      <c r="B24" s="31" t="s">
        <v>96</v>
      </c>
      <c r="C24" s="31" t="s">
        <v>66</v>
      </c>
      <c r="D24" s="31">
        <v>2022</v>
      </c>
      <c r="E24" s="31">
        <f>VLOOKUP(A24,Tableros_Control!$A:$P,5,0)</f>
        <v>8</v>
      </c>
      <c r="F24" s="31">
        <f>VLOOKUP($A24,Tableros_Control!$A:$P,6,0)</f>
        <v>1</v>
      </c>
      <c r="G24" s="32" t="str">
        <f>IF(AND($D24=G$1,$E24=G$2,$F24=G$4),VLOOKUP($A24,Tableros_Control!$A:$P,16,0),"")</f>
        <v/>
      </c>
      <c r="H24" s="32" t="str">
        <f>IF(AND($D24=H$1,$E24=H$2,$F24=H$4),VLOOKUP($A24,Tableros_Control!$A:$P,16,0),"")</f>
        <v/>
      </c>
      <c r="I24" s="32" t="str">
        <f>IF(AND($D24=I$1,$E24=I$2,$F24=I$4),VLOOKUP($A24,Tableros_Control!$A:$P,16,0),"")</f>
        <v/>
      </c>
      <c r="J24" s="32" t="str">
        <f>IF(AND($D24=J$1,$E24=J$2,$F24=J$4),VLOOKUP($A24,Tableros_Control!$A:$P,16,0),"")</f>
        <v/>
      </c>
      <c r="K24" s="32" t="str">
        <f>IF(AND($D24=K$1,$E24=K$2,$F24=K$4),VLOOKUP($A24,Tableros_Control!$A:$P,16,0),"")</f>
        <v/>
      </c>
      <c r="L24" s="32" t="str">
        <f>IF(AND($D24=L$1,$E24=L$2,$F24=L$4),VLOOKUP($A24,Tableros_Control!$A:$P,16,0),"")</f>
        <v/>
      </c>
      <c r="M24" s="32" t="str">
        <f>IF(AND($D24=M$1,$E24=M$2,$F24=M$4),VLOOKUP($A24,Tableros_Control!$A:$P,16,0),"")</f>
        <v/>
      </c>
      <c r="N24" s="32" t="str">
        <f>IF(AND($D24=N$1,$E24=N$2,$F24=N$4),VLOOKUP($A24,Tableros_Control!$A:$P,16,0),"")</f>
        <v/>
      </c>
      <c r="O24" s="32" t="str">
        <f>IF(AND($D24=O$1,$E24=O$2,$F24=O$4),VLOOKUP($A24,Tableros_Control!$A:$P,16,0),"")</f>
        <v/>
      </c>
      <c r="P24" s="32" t="str">
        <f>IF(AND($D24=P$1,$E24=P$2,$F24=P$4),VLOOKUP($A24,Tableros_Control!$A:$P,16,0),"")</f>
        <v/>
      </c>
      <c r="Q24" s="32" t="str">
        <f>IF(AND($D24=Q$1,$E24=Q$2,$F24=Q$4),VLOOKUP($A24,Tableros_Control!$A:$P,16,0),"")</f>
        <v/>
      </c>
      <c r="R24" s="32" t="str">
        <f>IF(AND($D24=R$1,$E24=R$2,$F24=R$4),VLOOKUP($A24,Tableros_Control!$A:$P,16,0),"")</f>
        <v/>
      </c>
      <c r="S24" s="32" t="str">
        <f>IF(AND($D24=S$1,$E24=S$2,$F24=S$4),VLOOKUP($A24,Tableros_Control!$A:$P,16,0),"")</f>
        <v/>
      </c>
      <c r="T24" s="32" t="str">
        <f>IF(AND($D24=T$1,$E24=T$2,$F24=T$4),VLOOKUP($A24,Tableros_Control!$A:$P,16,0),"")</f>
        <v/>
      </c>
      <c r="U24" s="32" t="str">
        <f>IF(AND($D24=U$1,$E24=U$2,$F24=U$4),VLOOKUP($A24,Tableros_Control!$A:$P,16,0),"")</f>
        <v/>
      </c>
      <c r="V24" s="32" t="str">
        <f>IF(AND($D24=V$1,$E24=V$2,$F24=V$4),VLOOKUP($A24,Tableros_Control!$A:$P,16,0),"")</f>
        <v/>
      </c>
      <c r="W24" s="32" t="str">
        <f>IF(AND($D24=W$1,$E24=W$2,$F24=W$4),VLOOKUP($A24,Tableros_Control!$A:$P,16,0),"")</f>
        <v/>
      </c>
      <c r="X24" s="32" t="str">
        <f>IF(AND($D24=X$1,$E24=X$2,$F24=X$4),VLOOKUP($A24,Tableros_Control!$A:$P,16,0),"")</f>
        <v/>
      </c>
      <c r="Y24" s="32" t="str">
        <f>IF(AND($D24=Y$1,$E24=Y$2,$F24=Y$4),VLOOKUP($A24,Tableros_Control!$A:$P,16,0),"")</f>
        <v/>
      </c>
      <c r="Z24" s="32">
        <f ca="1">IF(AND($D24=Z$1,$E24=Z$2,$F24=Z$4),VLOOKUP($A24,Tableros_Control!$A:$P,16,0),"")</f>
        <v>1</v>
      </c>
      <c r="AA24" s="32" t="str">
        <f>IF(AND($D24=AA$1,$E24=AA$2,$F24=AA$4),VLOOKUP($A24,Tableros_Control!$A:$P,16,0),"")</f>
        <v/>
      </c>
      <c r="AB24" s="32" t="str">
        <f>IF(AND($D24=AB$1,$E24=AB$2,$F24=AB$4),VLOOKUP($A24,Tableros_Control!$A:$P,16,0),"")</f>
        <v/>
      </c>
      <c r="AC24" s="32" t="str">
        <f>IF(AND($D24=AC$1,$E24=AC$2,$F24=AC$4),VLOOKUP($A24,Tableros_Control!$A:$P,16,0),"")</f>
        <v/>
      </c>
      <c r="AD24" s="32" t="str">
        <f>IF(AND($D24=AD$1,$E24=AD$2,$F24=AD$4),VLOOKUP($A24,Tableros_Control!$A:$P,16,0),"")</f>
        <v/>
      </c>
      <c r="AE24" s="32" t="str">
        <f>IF(AND($D24=AE$1,$E24=AE$2,$F24=AE$4),VLOOKUP($A24,Tableros_Control!$A:$P,16,0),"")</f>
        <v/>
      </c>
      <c r="AF24" s="32" t="str">
        <f>IF(AND($D24=AF$1,$E24=AF$2,$F24=AF$4),VLOOKUP($A24,Tableros_Control!$A:$P,16,0),"")</f>
        <v/>
      </c>
      <c r="AG24" s="32" t="str">
        <f>IF(AND($D24=AG$1,$E24=AG$2,$F24=AG$4),VLOOKUP($A24,Tableros_Control!$A:$P,16,0),"")</f>
        <v/>
      </c>
      <c r="AH24" s="32" t="str">
        <f>IF(AND($D24=AH$1,$E24=AH$2,$F24=AH$4),VLOOKUP($A24,Tableros_Control!$A:$P,16,0),"")</f>
        <v/>
      </c>
      <c r="AI24" s="32" t="str">
        <f>IF(AND($D24=AI$1,$E24=AI$2,$F24=AI$4),VLOOKUP($A24,Tableros_Control!$A:$P,16,0),"")</f>
        <v/>
      </c>
      <c r="AJ24" s="32" t="str">
        <f>IF(AND($D24=AJ$1,$E24=AJ$2,$F24=AJ$4),VLOOKUP($A24,Tableros_Control!$A:$P,16,0),"")</f>
        <v/>
      </c>
      <c r="AK24" s="32" t="str">
        <f>IF(AND($D24=AK$1,$E24=AK$2,$F24=AK$4),VLOOKUP($A24,Tableros_Control!$A:$P,16,0),"")</f>
        <v/>
      </c>
      <c r="AL24" s="32" t="str">
        <f>IF(AND($D24=AL$1,$E24=AL$2,$F24=AL$4),VLOOKUP($A24,Tableros_Control!$A:$P,16,0),"")</f>
        <v/>
      </c>
      <c r="AM24" s="32" t="str">
        <f>IF(AND($D24=AM$1,$E24=AM$2,$F24=AM$4),VLOOKUP($A24,Tableros_Control!$A:$P,16,0),"")</f>
        <v/>
      </c>
      <c r="AN24" s="32" t="str">
        <f>IF(AND($D24=AN$1,$E24=AN$2,$F24=AN$4),VLOOKUP($A24,Tableros_Control!$A:$P,16,0),"")</f>
        <v/>
      </c>
      <c r="AO24" s="32" t="str">
        <f>IF(AND($D24=AO$1,$E24=AO$2,$F24=AO$4),VLOOKUP($A24,Tableros_Control!$A:$P,16,0),"")</f>
        <v/>
      </c>
      <c r="AP24" s="32" t="str">
        <f>IF(AND($D24=AP$1,$E24=AP$2,$F24=AP$4),VLOOKUP($A24,Tableros_Control!$A:$P,16,0),"")</f>
        <v/>
      </c>
      <c r="AQ24" s="32" t="str">
        <f>IF(AND($D24=AQ$1,$E24=AQ$2,$F24=AQ$4),VLOOKUP($A24,Tableros_Control!$A:$P,16,0),"")</f>
        <v/>
      </c>
      <c r="AR24" s="32" t="str">
        <f>IF(AND($D24=AR$1,$E24=AR$2,$F24=AR$4),VLOOKUP($A24,Tableros_Control!$A:$P,16,0),"")</f>
        <v/>
      </c>
      <c r="AS24" s="32" t="str">
        <f>IF(AND($D24=AS$1,$E24=AS$2,$F24=AS$4),VLOOKUP($A24,Tableros_Control!$A:$P,16,0),"")</f>
        <v/>
      </c>
      <c r="AT24" s="32" t="str">
        <f>IF(AND($D24=AT$1,$E24=AT$2,$F24=AT$4),VLOOKUP($A24,Tableros_Control!$A:$P,16,0),"")</f>
        <v/>
      </c>
      <c r="AU24" s="32" t="str">
        <f>IF(AND($D24=AU$1,$E24=AU$2,$F24=AU$4),VLOOKUP($A24,Tableros_Control!$A:$P,16,0),"")</f>
        <v/>
      </c>
      <c r="AV24" s="32" t="str">
        <f>IF(AND($D24=AV$1,$E24=AV$2,$F24=AV$4),VLOOKUP($A24,Tableros_Control!$A:$P,16,0),"")</f>
        <v/>
      </c>
      <c r="AW24" s="32" t="str">
        <f>IF(AND($D24=AW$1,$E24=AW$2,$F24=AW$4),VLOOKUP($A24,Tableros_Control!$A:$P,16,0),"")</f>
        <v/>
      </c>
      <c r="AX24" s="32" t="str">
        <f>IF(AND($D24=AX$1,$E24=AX$2,$F24=AX$4),VLOOKUP($A24,Tableros_Control!$A:$P,16,0),"")</f>
        <v/>
      </c>
      <c r="AY24" s="32" t="str">
        <f>IF(AND($D24=AY$1,$E24=AY$2,$F24=AY$4),VLOOKUP($A24,Tableros_Control!$A:$P,16,0),"")</f>
        <v/>
      </c>
      <c r="AZ24" s="32" t="str">
        <f>IF(AND($D24=AZ$1,$E24=AZ$2,$F24=AZ$4),VLOOKUP($A24,Tableros_Control!$A:$P,16,0),"")</f>
        <v/>
      </c>
      <c r="BA24" s="33" t="str">
        <f>IF(AND($D24=BA$1,$E24=BA$2,$F24=BA$4),VLOOKUP($A24,Tableros_Control!$A:$P,16,0),"")</f>
        <v/>
      </c>
      <c r="BB24" s="34">
        <v>44775</v>
      </c>
      <c r="BC24" s="49" t="s">
        <v>97</v>
      </c>
      <c r="BD24" s="50"/>
    </row>
    <row r="25" spans="1:56" ht="45" customHeight="1">
      <c r="A25" s="55">
        <v>14</v>
      </c>
      <c r="B25" s="31" t="s">
        <v>98</v>
      </c>
      <c r="C25" s="31" t="s">
        <v>99</v>
      </c>
      <c r="D25" s="31">
        <v>2022</v>
      </c>
      <c r="E25" s="31">
        <f>VLOOKUP(A25,Tableros_Control!$A:$P,5,0)</f>
        <v>8</v>
      </c>
      <c r="F25" s="31">
        <f>VLOOKUP($A25,Tableros_Control!$A:$P,6,0)</f>
        <v>4</v>
      </c>
      <c r="G25" s="32" t="str">
        <f>IF(AND($D25=G$1,$E25=G$2,$F25=G$4),VLOOKUP($A25,Tableros_Control!$A:$P,16,0),"")</f>
        <v/>
      </c>
      <c r="H25" s="32" t="str">
        <f>IF(AND($D25=H$1,$E25=H$2,$F25=H$4),VLOOKUP($A25,Tableros_Control!$A:$P,16,0),"")</f>
        <v/>
      </c>
      <c r="I25" s="32" t="str">
        <f>IF(AND($D25=I$1,$E25=I$2,$F25=I$4),VLOOKUP($A25,Tableros_Control!$A:$P,16,0),"")</f>
        <v/>
      </c>
      <c r="J25" s="32" t="str">
        <f>IF(AND($D25=J$1,$E25=J$2,$F25=J$4),VLOOKUP($A25,Tableros_Control!$A:$P,16,0),"")</f>
        <v/>
      </c>
      <c r="K25" s="32" t="str">
        <f>IF(AND($D25=K$1,$E25=K$2,$F25=K$4),VLOOKUP($A25,Tableros_Control!$A:$P,16,0),"")</f>
        <v/>
      </c>
      <c r="L25" s="32" t="str">
        <f>IF(AND($D25=L$1,$E25=L$2,$F25=L$4),VLOOKUP($A25,Tableros_Control!$A:$P,16,0),"")</f>
        <v/>
      </c>
      <c r="M25" s="32" t="str">
        <f>IF(AND($D25=M$1,$E25=M$2,$F25=M$4),VLOOKUP($A25,Tableros_Control!$A:$P,16,0),"")</f>
        <v/>
      </c>
      <c r="N25" s="32" t="str">
        <f>IF(AND($D25=N$1,$E25=N$2,$F25=N$4),VLOOKUP($A25,Tableros_Control!$A:$P,16,0),"")</f>
        <v/>
      </c>
      <c r="O25" s="32" t="str">
        <f>IF(AND($D25=O$1,$E25=O$2,$F25=O$4),VLOOKUP($A25,Tableros_Control!$A:$P,16,0),"")</f>
        <v/>
      </c>
      <c r="P25" s="32" t="str">
        <f>IF(AND($D25=P$1,$E25=P$2,$F25=P$4),VLOOKUP($A25,Tableros_Control!$A:$P,16,0),"")</f>
        <v/>
      </c>
      <c r="Q25" s="32" t="str">
        <f>IF(AND($D25=Q$1,$E25=Q$2,$F25=Q$4),VLOOKUP($A25,Tableros_Control!$A:$P,16,0),"")</f>
        <v/>
      </c>
      <c r="R25" s="32" t="str">
        <f>IF(AND($D25=R$1,$E25=R$2,$F25=R$4),VLOOKUP($A25,Tableros_Control!$A:$P,16,0),"")</f>
        <v/>
      </c>
      <c r="S25" s="32" t="str">
        <f>IF(AND($D25=S$1,$E25=S$2,$F25=S$4),VLOOKUP($A25,Tableros_Control!$A:$P,16,0),"")</f>
        <v/>
      </c>
      <c r="T25" s="32" t="str">
        <f>IF(AND($D25=T$1,$E25=T$2,$F25=T$4),VLOOKUP($A25,Tableros_Control!$A:$P,16,0),"")</f>
        <v/>
      </c>
      <c r="U25" s="32" t="str">
        <f>IF(AND($D25=U$1,$E25=U$2,$F25=U$4),VLOOKUP($A25,Tableros_Control!$A:$P,16,0),"")</f>
        <v/>
      </c>
      <c r="V25" s="32" t="str">
        <f>IF(AND($D25=V$1,$E25=V$2,$F25=V$4),VLOOKUP($A25,Tableros_Control!$A:$P,16,0),"")</f>
        <v/>
      </c>
      <c r="W25" s="32" t="str">
        <f>IF(AND($D25=W$1,$E25=W$2,$F25=W$4),VLOOKUP($A25,Tableros_Control!$A:$P,16,0),"")</f>
        <v/>
      </c>
      <c r="X25" s="32" t="str">
        <f>IF(AND($D25=X$1,$E25=X$2,$F25=X$4),VLOOKUP($A25,Tableros_Control!$A:$P,16,0),"")</f>
        <v/>
      </c>
      <c r="Y25" s="32" t="str">
        <f>IF(AND($D25=Y$1,$E25=Y$2,$F25=Y$4),VLOOKUP($A25,Tableros_Control!$A:$P,16,0),"")</f>
        <v/>
      </c>
      <c r="Z25" s="32" t="str">
        <f>IF(AND($D25=Z$1,$E25=Z$2,$F25=Z$4),VLOOKUP($A25,Tableros_Control!$A:$P,16,0),"")</f>
        <v/>
      </c>
      <c r="AA25" s="32" t="str">
        <f>IF(AND($D25=AA$1,$E25=AA$2,$F25=AA$4),VLOOKUP($A25,Tableros_Control!$A:$P,16,0),"")</f>
        <v/>
      </c>
      <c r="AB25" s="32" t="str">
        <f>IF(AND($D25=AB$1,$E25=AB$2,$F25=AB$4),VLOOKUP($A25,Tableros_Control!$A:$P,16,0),"")</f>
        <v/>
      </c>
      <c r="AC25" s="32">
        <f ca="1">IF(AND($D25=AC$1,$E25=AC$2,$F25=AC$4),VLOOKUP($A25,Tableros_Control!$A:$P,16,0),"")</f>
        <v>5</v>
      </c>
      <c r="AD25" s="32" t="str">
        <f>IF(AND($D25=AD$1,$E25=AD$2,$F25=AD$4),VLOOKUP($A25,Tableros_Control!$A:$P,16,0),"")</f>
        <v/>
      </c>
      <c r="AE25" s="32" t="str">
        <f>IF(AND($D25=AE$1,$E25=AE$2,$F25=AE$4),VLOOKUP($A25,Tableros_Control!$A:$P,16,0),"")</f>
        <v/>
      </c>
      <c r="AF25" s="32" t="str">
        <f>IF(AND($D25=AF$1,$E25=AF$2,$F25=AF$4),VLOOKUP($A25,Tableros_Control!$A:$P,16,0),"")</f>
        <v/>
      </c>
      <c r="AG25" s="32" t="str">
        <f>IF(AND($D25=AG$1,$E25=AG$2,$F25=AG$4),VLOOKUP($A25,Tableros_Control!$A:$P,16,0),"")</f>
        <v/>
      </c>
      <c r="AH25" s="32" t="str">
        <f>IF(AND($D25=AH$1,$E25=AH$2,$F25=AH$4),VLOOKUP($A25,Tableros_Control!$A:$P,16,0),"")</f>
        <v/>
      </c>
      <c r="AI25" s="32" t="str">
        <f>IF(AND($D25=AI$1,$E25=AI$2,$F25=AI$4),VLOOKUP($A25,Tableros_Control!$A:$P,16,0),"")</f>
        <v/>
      </c>
      <c r="AJ25" s="32" t="str">
        <f>IF(AND($D25=AJ$1,$E25=AJ$2,$F25=AJ$4),VLOOKUP($A25,Tableros_Control!$A:$P,16,0),"")</f>
        <v/>
      </c>
      <c r="AK25" s="32" t="str">
        <f>IF(AND($D25=AK$1,$E25=AK$2,$F25=AK$4),VLOOKUP($A25,Tableros_Control!$A:$P,16,0),"")</f>
        <v/>
      </c>
      <c r="AL25" s="32" t="str">
        <f>IF(AND($D25=AL$1,$E25=AL$2,$F25=AL$4),VLOOKUP($A25,Tableros_Control!$A:$P,16,0),"")</f>
        <v/>
      </c>
      <c r="AM25" s="32" t="str">
        <f>IF(AND($D25=AM$1,$E25=AM$2,$F25=AM$4),VLOOKUP($A25,Tableros_Control!$A:$P,16,0),"")</f>
        <v/>
      </c>
      <c r="AN25" s="32" t="str">
        <f>IF(AND($D25=AN$1,$E25=AN$2,$F25=AN$4),VLOOKUP($A25,Tableros_Control!$A:$P,16,0),"")</f>
        <v/>
      </c>
      <c r="AO25" s="32" t="str">
        <f>IF(AND($D25=AO$1,$E25=AO$2,$F25=AO$4),VLOOKUP($A25,Tableros_Control!$A:$P,16,0),"")</f>
        <v/>
      </c>
      <c r="AP25" s="32" t="str">
        <f>IF(AND($D25=AP$1,$E25=AP$2,$F25=AP$4),VLOOKUP($A25,Tableros_Control!$A:$P,16,0),"")</f>
        <v/>
      </c>
      <c r="AQ25" s="32" t="str">
        <f>IF(AND($D25=AQ$1,$E25=AQ$2,$F25=AQ$4),VLOOKUP($A25,Tableros_Control!$A:$P,16,0),"")</f>
        <v/>
      </c>
      <c r="AR25" s="32" t="str">
        <f>IF(AND($D25=AR$1,$E25=AR$2,$F25=AR$4),VLOOKUP($A25,Tableros_Control!$A:$P,16,0),"")</f>
        <v/>
      </c>
      <c r="AS25" s="32" t="str">
        <f>IF(AND($D25=AS$1,$E25=AS$2,$F25=AS$4),VLOOKUP($A25,Tableros_Control!$A:$P,16,0),"")</f>
        <v/>
      </c>
      <c r="AT25" s="32" t="str">
        <f>IF(AND($D25=AT$1,$E25=AT$2,$F25=AT$4),VLOOKUP($A25,Tableros_Control!$A:$P,16,0),"")</f>
        <v/>
      </c>
      <c r="AU25" s="32" t="str">
        <f>IF(AND($D25=AU$1,$E25=AU$2,$F25=AU$4),VLOOKUP($A25,Tableros_Control!$A:$P,16,0),"")</f>
        <v/>
      </c>
      <c r="AV25" s="32" t="str">
        <f>IF(AND($D25=AV$1,$E25=AV$2,$F25=AV$4),VLOOKUP($A25,Tableros_Control!$A:$P,16,0),"")</f>
        <v/>
      </c>
      <c r="AW25" s="32" t="str">
        <f>IF(AND($D25=AW$1,$E25=AW$2,$F25=AW$4),VLOOKUP($A25,Tableros_Control!$A:$P,16,0),"")</f>
        <v/>
      </c>
      <c r="AX25" s="32" t="str">
        <f>IF(AND($D25=AX$1,$E25=AX$2,$F25=AX$4),VLOOKUP($A25,Tableros_Control!$A:$P,16,0),"")</f>
        <v/>
      </c>
      <c r="AY25" s="32" t="str">
        <f>IF(AND($D25=AY$1,$E25=AY$2,$F25=AY$4),VLOOKUP($A25,Tableros_Control!$A:$P,16,0),"")</f>
        <v/>
      </c>
      <c r="AZ25" s="32" t="str">
        <f>IF(AND($D25=AZ$1,$E25=AZ$2,$F25=AZ$4),VLOOKUP($A25,Tableros_Control!$A:$P,16,0),"")</f>
        <v/>
      </c>
      <c r="BA25" s="33" t="str">
        <f>IF(AND($D25=BA$1,$E25=BA$2,$F25=BA$4),VLOOKUP($A25,Tableros_Control!$A:$P,16,0),"")</f>
        <v/>
      </c>
      <c r="BB25" s="36">
        <v>44894</v>
      </c>
      <c r="BC25" s="46" t="s">
        <v>100</v>
      </c>
      <c r="BD25" s="56"/>
    </row>
    <row r="26" spans="1:56" ht="36.75" customHeight="1">
      <c r="A26" s="55">
        <v>15</v>
      </c>
      <c r="B26" s="31" t="s">
        <v>101</v>
      </c>
      <c r="C26" s="31" t="s">
        <v>102</v>
      </c>
      <c r="D26" s="31">
        <v>2022</v>
      </c>
      <c r="E26" s="31">
        <f>VLOOKUP(A26,Tableros_Control!$A:$P,5,0)</f>
        <v>9</v>
      </c>
      <c r="F26" s="31">
        <f>VLOOKUP($A26,Tableros_Control!$A:$P,6,0)</f>
        <v>4</v>
      </c>
      <c r="G26" s="32" t="str">
        <f>IF(AND($D26=G$1,$E26=G$2,$F26=G$4),VLOOKUP($A26,Tableros_Control!$A:$P,16,0),"")</f>
        <v/>
      </c>
      <c r="H26" s="32" t="str">
        <f>IF(AND($D26=H$1,$E26=H$2,$F26=H$4),VLOOKUP($A26,Tableros_Control!$A:$P,16,0),"")</f>
        <v/>
      </c>
      <c r="I26" s="32" t="str">
        <f>IF(AND($D26=I$1,$E26=I$2,$F26=I$4),VLOOKUP($A26,Tableros_Control!$A:$P,16,0),"")</f>
        <v/>
      </c>
      <c r="J26" s="32" t="str">
        <f>IF(AND($D26=J$1,$E26=J$2,$F26=J$4),VLOOKUP($A26,Tableros_Control!$A:$P,16,0),"")</f>
        <v/>
      </c>
      <c r="K26" s="32" t="str">
        <f>IF(AND($D26=K$1,$E26=K$2,$F26=K$4),VLOOKUP($A26,Tableros_Control!$A:$P,16,0),"")</f>
        <v/>
      </c>
      <c r="L26" s="32" t="str">
        <f>IF(AND($D26=L$1,$E26=L$2,$F26=L$4),VLOOKUP($A26,Tableros_Control!$A:$P,16,0),"")</f>
        <v/>
      </c>
      <c r="M26" s="32" t="str">
        <f>IF(AND($D26=M$1,$E26=M$2,$F26=M$4),VLOOKUP($A26,Tableros_Control!$A:$P,16,0),"")</f>
        <v/>
      </c>
      <c r="N26" s="32" t="str">
        <f>IF(AND($D26=N$1,$E26=N$2,$F26=N$4),VLOOKUP($A26,Tableros_Control!$A:$P,16,0),"")</f>
        <v/>
      </c>
      <c r="O26" s="32" t="str">
        <f>IF(AND($D26=O$1,$E26=O$2,$F26=O$4),VLOOKUP($A26,Tableros_Control!$A:$P,16,0),"")</f>
        <v/>
      </c>
      <c r="P26" s="32" t="str">
        <f>IF(AND($D26=P$1,$E26=P$2,$F26=P$4),VLOOKUP($A26,Tableros_Control!$A:$P,16,0),"")</f>
        <v/>
      </c>
      <c r="Q26" s="32" t="str">
        <f>IF(AND($D26=Q$1,$E26=Q$2,$F26=Q$4),VLOOKUP($A26,Tableros_Control!$A:$P,16,0),"")</f>
        <v/>
      </c>
      <c r="R26" s="32" t="str">
        <f>IF(AND($D26=R$1,$E26=R$2,$F26=R$4),VLOOKUP($A26,Tableros_Control!$A:$P,16,0),"")</f>
        <v/>
      </c>
      <c r="S26" s="32" t="str">
        <f>IF(AND($D26=S$1,$E26=S$2,$F26=S$4),VLOOKUP($A26,Tableros_Control!$A:$P,16,0),"")</f>
        <v/>
      </c>
      <c r="T26" s="32" t="str">
        <f>IF(AND($D26=T$1,$E26=T$2,$F26=T$4),VLOOKUP($A26,Tableros_Control!$A:$P,16,0),"")</f>
        <v/>
      </c>
      <c r="U26" s="32" t="str">
        <f>IF(AND($D26=U$1,$E26=U$2,$F26=U$4),VLOOKUP($A26,Tableros_Control!$A:$P,16,0),"")</f>
        <v/>
      </c>
      <c r="V26" s="32" t="str">
        <f>IF(AND($D26=V$1,$E26=V$2,$F26=V$4),VLOOKUP($A26,Tableros_Control!$A:$P,16,0),"")</f>
        <v/>
      </c>
      <c r="W26" s="32" t="str">
        <f>IF(AND($D26=W$1,$E26=W$2,$F26=W$4),VLOOKUP($A26,Tableros_Control!$A:$P,16,0),"")</f>
        <v/>
      </c>
      <c r="X26" s="32" t="str">
        <f>IF(AND($D26=X$1,$E26=X$2,$F26=X$4),VLOOKUP($A26,Tableros_Control!$A:$P,16,0),"")</f>
        <v/>
      </c>
      <c r="Y26" s="32" t="str">
        <f>IF(AND($D26=Y$1,$E26=Y$2,$F26=Y$4),VLOOKUP($A26,Tableros_Control!$A:$P,16,0),"")</f>
        <v/>
      </c>
      <c r="Z26" s="32" t="str">
        <f>IF(AND($D26=Z$1,$E26=Z$2,$F26=Z$4),VLOOKUP($A26,Tableros_Control!$A:$P,16,0),"")</f>
        <v/>
      </c>
      <c r="AA26" s="32" t="str">
        <f>IF(AND($D26=AA$1,$E26=AA$2,$F26=AA$4),VLOOKUP($A26,Tableros_Control!$A:$P,16,0),"")</f>
        <v/>
      </c>
      <c r="AB26" s="32" t="str">
        <f>IF(AND($D26=AB$1,$E26=AB$2,$F26=AB$4),VLOOKUP($A26,Tableros_Control!$A:$P,16,0),"")</f>
        <v/>
      </c>
      <c r="AC26" s="32" t="str">
        <f>IF(AND($D26=AC$1,$E26=AC$2,$F26=AC$4),VLOOKUP($A26,Tableros_Control!$A:$P,16,0),"")</f>
        <v/>
      </c>
      <c r="AD26" s="32" t="str">
        <f>IF(AND($D26=AD$1,$E26=AD$2,$F26=AD$4),VLOOKUP($A26,Tableros_Control!$A:$P,16,0),"")</f>
        <v/>
      </c>
      <c r="AE26" s="32" t="str">
        <f>IF(AND($D26=AE$1,$E26=AE$2,$F26=AE$4),VLOOKUP($A26,Tableros_Control!$A:$P,16,0),"")</f>
        <v/>
      </c>
      <c r="AF26" s="32" t="str">
        <f>IF(AND($D26=AF$1,$E26=AF$2,$F26=AF$4),VLOOKUP($A26,Tableros_Control!$A:$P,16,0),"")</f>
        <v/>
      </c>
      <c r="AG26" s="32" t="str">
        <f>IF(AND($D26=AG$1,$E26=AG$2,$F26=AG$4),VLOOKUP($A26,Tableros_Control!$A:$P,16,0),"")</f>
        <v/>
      </c>
      <c r="AH26" s="32">
        <f ca="1">IF(AND($D26=AH$1,$E26=AH$2,$F26=AH$4),VLOOKUP($A26,Tableros_Control!$A:$P,16,0),"")</f>
        <v>1</v>
      </c>
      <c r="AI26" s="32" t="str">
        <f>IF(AND($D26=AI$1,$E26=AI$2,$F26=AI$4),VLOOKUP($A26,Tableros_Control!$A:$P,16,0),"")</f>
        <v/>
      </c>
      <c r="AJ26" s="32" t="str">
        <f>IF(AND($D26=AJ$1,$E26=AJ$2,$F26=AJ$4),VLOOKUP($A26,Tableros_Control!$A:$P,16,0),"")</f>
        <v/>
      </c>
      <c r="AK26" s="32" t="str">
        <f>IF(AND($D26=AK$1,$E26=AK$2,$F26=AK$4),VLOOKUP($A26,Tableros_Control!$A:$P,16,0),"")</f>
        <v/>
      </c>
      <c r="AL26" s="32" t="str">
        <f>IF(AND($D26=AL$1,$E26=AL$2,$F26=AL$4),VLOOKUP($A26,Tableros_Control!$A:$P,16,0),"")</f>
        <v/>
      </c>
      <c r="AM26" s="32" t="str">
        <f>IF(AND($D26=AM$1,$E26=AM$2,$F26=AM$4),VLOOKUP($A26,Tableros_Control!$A:$P,16,0),"")</f>
        <v/>
      </c>
      <c r="AN26" s="32" t="str">
        <f>IF(AND($D26=AN$1,$E26=AN$2,$F26=AN$4),VLOOKUP($A26,Tableros_Control!$A:$P,16,0),"")</f>
        <v/>
      </c>
      <c r="AO26" s="32" t="str">
        <f>IF(AND($D26=AO$1,$E26=AO$2,$F26=AO$4),VLOOKUP($A26,Tableros_Control!$A:$P,16,0),"")</f>
        <v/>
      </c>
      <c r="AP26" s="32" t="str">
        <f>IF(AND($D26=AP$1,$E26=AP$2,$F26=AP$4),VLOOKUP($A26,Tableros_Control!$A:$P,16,0),"")</f>
        <v/>
      </c>
      <c r="AQ26" s="32" t="str">
        <f>IF(AND($D26=AQ$1,$E26=AQ$2,$F26=AQ$4),VLOOKUP($A26,Tableros_Control!$A:$P,16,0),"")</f>
        <v/>
      </c>
      <c r="AR26" s="32" t="str">
        <f>IF(AND($D26=AR$1,$E26=AR$2,$F26=AR$4),VLOOKUP($A26,Tableros_Control!$A:$P,16,0),"")</f>
        <v/>
      </c>
      <c r="AS26" s="32" t="str">
        <f>IF(AND($D26=AS$1,$E26=AS$2,$F26=AS$4),VLOOKUP($A26,Tableros_Control!$A:$P,16,0),"")</f>
        <v/>
      </c>
      <c r="AT26" s="32" t="str">
        <f>IF(AND($D26=AT$1,$E26=AT$2,$F26=AT$4),VLOOKUP($A26,Tableros_Control!$A:$P,16,0),"")</f>
        <v/>
      </c>
      <c r="AU26" s="32" t="str">
        <f>IF(AND($D26=AU$1,$E26=AU$2,$F26=AU$4),VLOOKUP($A26,Tableros_Control!$A:$P,16,0),"")</f>
        <v/>
      </c>
      <c r="AV26" s="32" t="str">
        <f>IF(AND($D26=AV$1,$E26=AV$2,$F26=AV$4),VLOOKUP($A26,Tableros_Control!$A:$P,16,0),"")</f>
        <v/>
      </c>
      <c r="AW26" s="32" t="str">
        <f>IF(AND($D26=AW$1,$E26=AW$2,$F26=AW$4),VLOOKUP($A26,Tableros_Control!$A:$P,16,0),"")</f>
        <v/>
      </c>
      <c r="AX26" s="32" t="str">
        <f>IF(AND($D26=AX$1,$E26=AX$2,$F26=AX$4),VLOOKUP($A26,Tableros_Control!$A:$P,16,0),"")</f>
        <v/>
      </c>
      <c r="AY26" s="32" t="str">
        <f>IF(AND($D26=AY$1,$E26=AY$2,$F26=AY$4),VLOOKUP($A26,Tableros_Control!$A:$P,16,0),"")</f>
        <v/>
      </c>
      <c r="AZ26" s="32" t="str">
        <f>IF(AND($D26=AZ$1,$E26=AZ$2,$F26=AZ$4),VLOOKUP($A26,Tableros_Control!$A:$P,16,0),"")</f>
        <v/>
      </c>
      <c r="BA26" s="33" t="str">
        <f>IF(AND($D26=BA$1,$E26=BA$2,$F26=BA$4),VLOOKUP($A26,Tableros_Control!$A:$P,16,0),"")</f>
        <v/>
      </c>
      <c r="BB26" s="48">
        <v>44822</v>
      </c>
      <c r="BC26" s="49" t="s">
        <v>103</v>
      </c>
      <c r="BD26" s="56"/>
    </row>
    <row r="27" spans="1:56" ht="36.75" customHeight="1">
      <c r="A27" s="55">
        <v>16</v>
      </c>
      <c r="B27" s="57" t="s">
        <v>104</v>
      </c>
      <c r="C27" s="31" t="s">
        <v>105</v>
      </c>
      <c r="D27" s="31">
        <v>2022</v>
      </c>
      <c r="E27" s="31">
        <f>VLOOKUP(A27,Tableros_Control!$A:$P,5,0)</f>
        <v>8</v>
      </c>
      <c r="F27" s="31">
        <f>VLOOKUP($A27,Tableros_Control!$A:$P,6,0)</f>
        <v>4</v>
      </c>
      <c r="G27" s="32" t="str">
        <f>IF(AND($D27=G$1,$E27=G$2,$F27=G$4),VLOOKUP($A27,Tableros_Control!$A:$P,16,0),"")</f>
        <v/>
      </c>
      <c r="H27" s="32" t="str">
        <f>IF(AND($D27=H$1,$E27=H$2,$F27=H$4),VLOOKUP($A27,Tableros_Control!$A:$P,16,0),"")</f>
        <v/>
      </c>
      <c r="I27" s="32" t="str">
        <f>IF(AND($D27=I$1,$E27=I$2,$F27=I$4),VLOOKUP($A27,Tableros_Control!$A:$P,16,0),"")</f>
        <v/>
      </c>
      <c r="J27" s="32" t="str">
        <f>IF(AND($D27=J$1,$E27=J$2,$F27=J$4),VLOOKUP($A27,Tableros_Control!$A:$P,16,0),"")</f>
        <v/>
      </c>
      <c r="K27" s="32" t="str">
        <f>IF(AND($D27=K$1,$E27=K$2,$F27=K$4),VLOOKUP($A27,Tableros_Control!$A:$P,16,0),"")</f>
        <v/>
      </c>
      <c r="L27" s="32" t="str">
        <f>IF(AND($D27=L$1,$E27=L$2,$F27=L$4),VLOOKUP($A27,Tableros_Control!$A:$P,16,0),"")</f>
        <v/>
      </c>
      <c r="M27" s="32" t="str">
        <f>IF(AND($D27=M$1,$E27=M$2,$F27=M$4),VLOOKUP($A27,Tableros_Control!$A:$P,16,0),"")</f>
        <v/>
      </c>
      <c r="N27" s="32" t="str">
        <f>IF(AND($D27=N$1,$E27=N$2,$F27=N$4),VLOOKUP($A27,Tableros_Control!$A:$P,16,0),"")</f>
        <v/>
      </c>
      <c r="O27" s="32" t="str">
        <f>IF(AND($D27=O$1,$E27=O$2,$F27=O$4),VLOOKUP($A27,Tableros_Control!$A:$P,16,0),"")</f>
        <v/>
      </c>
      <c r="P27" s="32" t="str">
        <f>IF(AND($D27=P$1,$E27=P$2,$F27=P$4),VLOOKUP($A27,Tableros_Control!$A:$P,16,0),"")</f>
        <v/>
      </c>
      <c r="Q27" s="32" t="str">
        <f>IF(AND($D27=Q$1,$E27=Q$2,$F27=Q$4),VLOOKUP($A27,Tableros_Control!$A:$P,16,0),"")</f>
        <v/>
      </c>
      <c r="R27" s="32" t="str">
        <f>IF(AND($D27=R$1,$E27=R$2,$F27=R$4),VLOOKUP($A27,Tableros_Control!$A:$P,16,0),"")</f>
        <v/>
      </c>
      <c r="S27" s="32" t="str">
        <f>IF(AND($D27=S$1,$E27=S$2,$F27=S$4),VLOOKUP($A27,Tableros_Control!$A:$P,16,0),"")</f>
        <v/>
      </c>
      <c r="T27" s="32" t="str">
        <f>IF(AND($D27=T$1,$E27=T$2,$F27=T$4),VLOOKUP($A27,Tableros_Control!$A:$P,16,0),"")</f>
        <v/>
      </c>
      <c r="U27" s="32" t="str">
        <f>IF(AND($D27=U$1,$E27=U$2,$F27=U$4),VLOOKUP($A27,Tableros_Control!$A:$P,16,0),"")</f>
        <v/>
      </c>
      <c r="V27" s="32" t="str">
        <f>IF(AND($D27=V$1,$E27=V$2,$F27=V$4),VLOOKUP($A27,Tableros_Control!$A:$P,16,0),"")</f>
        <v/>
      </c>
      <c r="W27" s="32" t="str">
        <f>IF(AND($D27=W$1,$E27=W$2,$F27=W$4),VLOOKUP($A27,Tableros_Control!$A:$P,16,0),"")</f>
        <v/>
      </c>
      <c r="X27" s="32" t="str">
        <f>IF(AND($D27=X$1,$E27=X$2,$F27=X$4),VLOOKUP($A27,Tableros_Control!$A:$P,16,0),"")</f>
        <v/>
      </c>
      <c r="Y27" s="32" t="str">
        <f>IF(AND($D27=Y$1,$E27=Y$2,$F27=Y$4),VLOOKUP($A27,Tableros_Control!$A:$P,16,0),"")</f>
        <v/>
      </c>
      <c r="Z27" s="32" t="str">
        <f>IF(AND($D27=Z$1,$E27=Z$2,$F27=Z$4),VLOOKUP($A27,Tableros_Control!$A:$P,16,0),"")</f>
        <v/>
      </c>
      <c r="AA27" s="32" t="str">
        <f>IF(AND($D27=AA$1,$E27=AA$2,$F27=AA$4),VLOOKUP($A27,Tableros_Control!$A:$P,16,0),"")</f>
        <v/>
      </c>
      <c r="AB27" s="32" t="str">
        <f>IF(AND($D27=AB$1,$E27=AB$2,$F27=AB$4),VLOOKUP($A27,Tableros_Control!$A:$P,16,0),"")</f>
        <v/>
      </c>
      <c r="AC27" s="32">
        <f ca="1">IF(AND($D27=AC$1,$E27=AC$2,$F27=AC$4),VLOOKUP($A27,Tableros_Control!$A:$P,16,0),"")</f>
        <v>1</v>
      </c>
      <c r="AD27" s="32" t="str">
        <f>IF(AND($D27=AD$1,$E27=AD$2,$F27=AD$4),VLOOKUP($A27,Tableros_Control!$A:$P,16,0),"")</f>
        <v/>
      </c>
      <c r="AE27" s="32" t="str">
        <f>IF(AND($D27=AE$1,$E27=AE$2,$F27=AE$4),VLOOKUP($A27,Tableros_Control!$A:$P,16,0),"")</f>
        <v/>
      </c>
      <c r="AF27" s="32" t="str">
        <f>IF(AND($D27=AF$1,$E27=AF$2,$F27=AF$4),VLOOKUP($A27,Tableros_Control!$A:$P,16,0),"")</f>
        <v/>
      </c>
      <c r="AG27" s="32" t="str">
        <f>IF(AND($D27=AG$1,$E27=AG$2,$F27=AG$4),VLOOKUP($A27,Tableros_Control!$A:$P,16,0),"")</f>
        <v/>
      </c>
      <c r="AH27" s="32" t="str">
        <f>IF(AND($D27=AH$1,$E27=AH$2,$F27=AH$4),VLOOKUP($A27,Tableros_Control!$A:$P,16,0),"")</f>
        <v/>
      </c>
      <c r="AI27" s="32" t="str">
        <f>IF(AND($D27=AI$1,$E27=AI$2,$F27=AI$4),VLOOKUP($A27,Tableros_Control!$A:$P,16,0),"")</f>
        <v/>
      </c>
      <c r="AJ27" s="32" t="str">
        <f>IF(AND($D27=AJ$1,$E27=AJ$2,$F27=AJ$4),VLOOKUP($A27,Tableros_Control!$A:$P,16,0),"")</f>
        <v/>
      </c>
      <c r="AK27" s="32" t="str">
        <f>IF(AND($D27=AK$1,$E27=AK$2,$F27=AK$4),VLOOKUP($A27,Tableros_Control!$A:$P,16,0),"")</f>
        <v/>
      </c>
      <c r="AL27" s="32" t="str">
        <f>IF(AND($D27=AL$1,$E27=AL$2,$F27=AL$4),VLOOKUP($A27,Tableros_Control!$A:$P,16,0),"")</f>
        <v/>
      </c>
      <c r="AM27" s="32" t="str">
        <f>IF(AND($D27=AM$1,$E27=AM$2,$F27=AM$4),VLOOKUP($A27,Tableros_Control!$A:$P,16,0),"")</f>
        <v/>
      </c>
      <c r="AN27" s="32" t="str">
        <f>IF(AND($D27=AN$1,$E27=AN$2,$F27=AN$4),VLOOKUP($A27,Tableros_Control!$A:$P,16,0),"")</f>
        <v/>
      </c>
      <c r="AO27" s="32" t="str">
        <f>IF(AND($D27=AO$1,$E27=AO$2,$F27=AO$4),VLOOKUP($A27,Tableros_Control!$A:$P,16,0),"")</f>
        <v/>
      </c>
      <c r="AP27" s="32" t="str">
        <f>IF(AND($D27=AP$1,$E27=AP$2,$F27=AP$4),VLOOKUP($A27,Tableros_Control!$A:$P,16,0),"")</f>
        <v/>
      </c>
      <c r="AQ27" s="32" t="str">
        <f>IF(AND($D27=AQ$1,$E27=AQ$2,$F27=AQ$4),VLOOKUP($A27,Tableros_Control!$A:$P,16,0),"")</f>
        <v/>
      </c>
      <c r="AR27" s="32" t="str">
        <f>IF(AND($D27=AR$1,$E27=AR$2,$F27=AR$4),VLOOKUP($A27,Tableros_Control!$A:$P,16,0),"")</f>
        <v/>
      </c>
      <c r="AS27" s="32" t="str">
        <f>IF(AND($D27=AS$1,$E27=AS$2,$F27=AS$4),VLOOKUP($A27,Tableros_Control!$A:$P,16,0),"")</f>
        <v/>
      </c>
      <c r="AT27" s="32" t="str">
        <f>IF(AND($D27=AT$1,$E27=AT$2,$F27=AT$4),VLOOKUP($A27,Tableros_Control!$A:$P,16,0),"")</f>
        <v/>
      </c>
      <c r="AU27" s="32" t="str">
        <f>IF(AND($D27=AU$1,$E27=AU$2,$F27=AU$4),VLOOKUP($A27,Tableros_Control!$A:$P,16,0),"")</f>
        <v/>
      </c>
      <c r="AV27" s="32" t="str">
        <f>IF(AND($D27=AV$1,$E27=AV$2,$F27=AV$4),VLOOKUP($A27,Tableros_Control!$A:$P,16,0),"")</f>
        <v/>
      </c>
      <c r="AW27" s="32" t="str">
        <f>IF(AND($D27=AW$1,$E27=AW$2,$F27=AW$4),VLOOKUP($A27,Tableros_Control!$A:$P,16,0),"")</f>
        <v/>
      </c>
      <c r="AX27" s="32" t="str">
        <f>IF(AND($D27=AX$1,$E27=AX$2,$F27=AX$4),VLOOKUP($A27,Tableros_Control!$A:$P,16,0),"")</f>
        <v/>
      </c>
      <c r="AY27" s="32" t="str">
        <f>IF(AND($D27=AY$1,$E27=AY$2,$F27=AY$4),VLOOKUP($A27,Tableros_Control!$A:$P,16,0),"")</f>
        <v/>
      </c>
      <c r="AZ27" s="32" t="str">
        <f>IF(AND($D27=AZ$1,$E27=AZ$2,$F27=AZ$4),VLOOKUP($A27,Tableros_Control!$A:$P,16,0),"")</f>
        <v/>
      </c>
      <c r="BA27" s="33" t="str">
        <f>IF(AND($D27=BA$1,$E27=BA$2,$F27=BA$4),VLOOKUP($A27,Tableros_Control!$A:$P,16,0),"")</f>
        <v/>
      </c>
      <c r="BB27" s="48">
        <v>44799</v>
      </c>
      <c r="BC27" s="51" t="s">
        <v>106</v>
      </c>
      <c r="BD27" s="58"/>
    </row>
    <row r="28" spans="1:56" ht="36.75" customHeight="1">
      <c r="A28" s="55">
        <v>17</v>
      </c>
      <c r="B28" s="57" t="s">
        <v>107</v>
      </c>
      <c r="C28" s="31" t="s">
        <v>71</v>
      </c>
      <c r="D28" s="31">
        <v>2022</v>
      </c>
      <c r="E28" s="31">
        <f>VLOOKUP(A28,Tableros_Control!$A:$P,5,0)</f>
        <v>9</v>
      </c>
      <c r="F28" s="31">
        <f>VLOOKUP($A28,Tableros_Control!$A:$P,6,0)</f>
        <v>1</v>
      </c>
      <c r="G28" s="32" t="str">
        <f>IF(AND($D28=G$1,$E28=G$2,$F28=G$4),VLOOKUP($A28,Tableros_Control!$A:$P,16,0),"")</f>
        <v/>
      </c>
      <c r="H28" s="32" t="str">
        <f>IF(AND($D28=H$1,$E28=H$2,$F28=H$4),VLOOKUP($A28,Tableros_Control!$A:$P,16,0),"")</f>
        <v/>
      </c>
      <c r="I28" s="32" t="str">
        <f>IF(AND($D28=I$1,$E28=I$2,$F28=I$4),VLOOKUP($A28,Tableros_Control!$A:$P,16,0),"")</f>
        <v/>
      </c>
      <c r="J28" s="32" t="str">
        <f>IF(AND($D28=J$1,$E28=J$2,$F28=J$4),VLOOKUP($A28,Tableros_Control!$A:$P,16,0),"")</f>
        <v/>
      </c>
      <c r="K28" s="32" t="str">
        <f>IF(AND($D28=K$1,$E28=K$2,$F28=K$4),VLOOKUP($A28,Tableros_Control!$A:$P,16,0),"")</f>
        <v/>
      </c>
      <c r="L28" s="32" t="str">
        <f>IF(AND($D28=L$1,$E28=L$2,$F28=L$4),VLOOKUP($A28,Tableros_Control!$A:$P,16,0),"")</f>
        <v/>
      </c>
      <c r="M28" s="32" t="str">
        <f>IF(AND($D28=M$1,$E28=M$2,$F28=M$4),VLOOKUP($A28,Tableros_Control!$A:$P,16,0),"")</f>
        <v/>
      </c>
      <c r="N28" s="32" t="str">
        <f>IF(AND($D28=N$1,$E28=N$2,$F28=N$4),VLOOKUP($A28,Tableros_Control!$A:$P,16,0),"")</f>
        <v/>
      </c>
      <c r="O28" s="32" t="str">
        <f>IF(AND($D28=O$1,$E28=O$2,$F28=O$4),VLOOKUP($A28,Tableros_Control!$A:$P,16,0),"")</f>
        <v/>
      </c>
      <c r="P28" s="32" t="str">
        <f>IF(AND($D28=P$1,$E28=P$2,$F28=P$4),VLOOKUP($A28,Tableros_Control!$A:$P,16,0),"")</f>
        <v/>
      </c>
      <c r="Q28" s="32" t="str">
        <f>IF(AND($D28=Q$1,$E28=Q$2,$F28=Q$4),VLOOKUP($A28,Tableros_Control!$A:$P,16,0),"")</f>
        <v/>
      </c>
      <c r="R28" s="32" t="str">
        <f>IF(AND($D28=R$1,$E28=R$2,$F28=R$4),VLOOKUP($A28,Tableros_Control!$A:$P,16,0),"")</f>
        <v/>
      </c>
      <c r="S28" s="32" t="str">
        <f>IF(AND($D28=S$1,$E28=S$2,$F28=S$4),VLOOKUP($A28,Tableros_Control!$A:$P,16,0),"")</f>
        <v/>
      </c>
      <c r="T28" s="32" t="str">
        <f>IF(AND($D28=T$1,$E28=T$2,$F28=T$4),VLOOKUP($A28,Tableros_Control!$A:$P,16,0),"")</f>
        <v/>
      </c>
      <c r="U28" s="32" t="str">
        <f>IF(AND($D28=U$1,$E28=U$2,$F28=U$4),VLOOKUP($A28,Tableros_Control!$A:$P,16,0),"")</f>
        <v/>
      </c>
      <c r="V28" s="32" t="str">
        <f>IF(AND($D28=V$1,$E28=V$2,$F28=V$4),VLOOKUP($A28,Tableros_Control!$A:$P,16,0),"")</f>
        <v/>
      </c>
      <c r="W28" s="32" t="str">
        <f>IF(AND($D28=W$1,$E28=W$2,$F28=W$4),VLOOKUP($A28,Tableros_Control!$A:$P,16,0),"")</f>
        <v/>
      </c>
      <c r="X28" s="32" t="str">
        <f>IF(AND($D28=X$1,$E28=X$2,$F28=X$4),VLOOKUP($A28,Tableros_Control!$A:$P,16,0),"")</f>
        <v/>
      </c>
      <c r="Y28" s="32" t="str">
        <f>IF(AND($D28=Y$1,$E28=Y$2,$F28=Y$4),VLOOKUP($A28,Tableros_Control!$A:$P,16,0),"")</f>
        <v/>
      </c>
      <c r="Z28" s="32" t="str">
        <f>IF(AND($D28=Z$1,$E28=Z$2,$F28=Z$4),VLOOKUP($A28,Tableros_Control!$A:$P,16,0),"")</f>
        <v/>
      </c>
      <c r="AA28" s="32" t="str">
        <f>IF(AND($D28=AA$1,$E28=AA$2,$F28=AA$4),VLOOKUP($A28,Tableros_Control!$A:$P,16,0),"")</f>
        <v/>
      </c>
      <c r="AB28" s="32" t="str">
        <f>IF(AND($D28=AB$1,$E28=AB$2,$F28=AB$4),VLOOKUP($A28,Tableros_Control!$A:$P,16,0),"")</f>
        <v/>
      </c>
      <c r="AC28" s="32" t="str">
        <f>IF(AND($D28=AC$1,$E28=AC$2,$F28=AC$4),VLOOKUP($A28,Tableros_Control!$A:$P,16,0),"")</f>
        <v/>
      </c>
      <c r="AD28" s="32" t="str">
        <f>IF(AND($D28=AD$1,$E28=AD$2,$F28=AD$4),VLOOKUP($A28,Tableros_Control!$A:$P,16,0),"")</f>
        <v/>
      </c>
      <c r="AE28" s="32">
        <f ca="1">IF(AND($D28=AE$1,$E28=AE$2,$F28=AE$4),VLOOKUP($A28,Tableros_Control!$A:$P,16,0),"")</f>
        <v>5</v>
      </c>
      <c r="AF28" s="32" t="str">
        <f>IF(AND($D28=AF$1,$E28=AF$2,$F28=AF$4),VLOOKUP($A28,Tableros_Control!$A:$P,16,0),"")</f>
        <v/>
      </c>
      <c r="AG28" s="32" t="str">
        <f>IF(AND($D28=AG$1,$E28=AG$2,$F28=AG$4),VLOOKUP($A28,Tableros_Control!$A:$P,16,0),"")</f>
        <v/>
      </c>
      <c r="AH28" s="32" t="str">
        <f>IF(AND($D28=AH$1,$E28=AH$2,$F28=AH$4),VLOOKUP($A28,Tableros_Control!$A:$P,16,0),"")</f>
        <v/>
      </c>
      <c r="AI28" s="32" t="str">
        <f>IF(AND($D28=AI$1,$E28=AI$2,$F28=AI$4),VLOOKUP($A28,Tableros_Control!$A:$P,16,0),"")</f>
        <v/>
      </c>
      <c r="AJ28" s="32" t="str">
        <f>IF(AND($D28=AJ$1,$E28=AJ$2,$F28=AJ$4),VLOOKUP($A28,Tableros_Control!$A:$P,16,0),"")</f>
        <v/>
      </c>
      <c r="AK28" s="32" t="str">
        <f>IF(AND($D28=AK$1,$E28=AK$2,$F28=AK$4),VLOOKUP($A28,Tableros_Control!$A:$P,16,0),"")</f>
        <v/>
      </c>
      <c r="AL28" s="32" t="str">
        <f>IF(AND($D28=AL$1,$E28=AL$2,$F28=AL$4),VLOOKUP($A28,Tableros_Control!$A:$P,16,0),"")</f>
        <v/>
      </c>
      <c r="AM28" s="32" t="str">
        <f>IF(AND($D28=AM$1,$E28=AM$2,$F28=AM$4),VLOOKUP($A28,Tableros_Control!$A:$P,16,0),"")</f>
        <v/>
      </c>
      <c r="AN28" s="32" t="str">
        <f>IF(AND($D28=AN$1,$E28=AN$2,$F28=AN$4),VLOOKUP($A28,Tableros_Control!$A:$P,16,0),"")</f>
        <v/>
      </c>
      <c r="AO28" s="32" t="str">
        <f>IF(AND($D28=AO$1,$E28=AO$2,$F28=AO$4),VLOOKUP($A28,Tableros_Control!$A:$P,16,0),"")</f>
        <v/>
      </c>
      <c r="AP28" s="32" t="str">
        <f>IF(AND($D28=AP$1,$E28=AP$2,$F28=AP$4),VLOOKUP($A28,Tableros_Control!$A:$P,16,0),"")</f>
        <v/>
      </c>
      <c r="AQ28" s="32" t="str">
        <f>IF(AND($D28=AQ$1,$E28=AQ$2,$F28=AQ$4),VLOOKUP($A28,Tableros_Control!$A:$P,16,0),"")</f>
        <v/>
      </c>
      <c r="AR28" s="32" t="str">
        <f>IF(AND($D28=AR$1,$E28=AR$2,$F28=AR$4),VLOOKUP($A28,Tableros_Control!$A:$P,16,0),"")</f>
        <v/>
      </c>
      <c r="AS28" s="32" t="str">
        <f>IF(AND($D28=AS$1,$E28=AS$2,$F28=AS$4),VLOOKUP($A28,Tableros_Control!$A:$P,16,0),"")</f>
        <v/>
      </c>
      <c r="AT28" s="32" t="str">
        <f>IF(AND($D28=AT$1,$E28=AT$2,$F28=AT$4),VLOOKUP($A28,Tableros_Control!$A:$P,16,0),"")</f>
        <v/>
      </c>
      <c r="AU28" s="32" t="str">
        <f>IF(AND($D28=AU$1,$E28=AU$2,$F28=AU$4),VLOOKUP($A28,Tableros_Control!$A:$P,16,0),"")</f>
        <v/>
      </c>
      <c r="AV28" s="32" t="str">
        <f>IF(AND($D28=AV$1,$E28=AV$2,$F28=AV$4),VLOOKUP($A28,Tableros_Control!$A:$P,16,0),"")</f>
        <v/>
      </c>
      <c r="AW28" s="32" t="str">
        <f>IF(AND($D28=AW$1,$E28=AW$2,$F28=AW$4),VLOOKUP($A28,Tableros_Control!$A:$P,16,0),"")</f>
        <v/>
      </c>
      <c r="AX28" s="32" t="str">
        <f>IF(AND($D28=AX$1,$E28=AX$2,$F28=AX$4),VLOOKUP($A28,Tableros_Control!$A:$P,16,0),"")</f>
        <v/>
      </c>
      <c r="AY28" s="32" t="str">
        <f>IF(AND($D28=AY$1,$E28=AY$2,$F28=AY$4),VLOOKUP($A28,Tableros_Control!$A:$P,16,0),"")</f>
        <v/>
      </c>
      <c r="AZ28" s="32" t="str">
        <f>IF(AND($D28=AZ$1,$E28=AZ$2,$F28=AZ$4),VLOOKUP($A28,Tableros_Control!$A:$P,16,0),"")</f>
        <v/>
      </c>
      <c r="BA28" s="33" t="str">
        <f>IF(AND($D28=BA$1,$E28=BA$2,$F28=BA$4),VLOOKUP($A28,Tableros_Control!$A:$P,16,0),"")</f>
        <v/>
      </c>
      <c r="BB28" s="48">
        <v>44851</v>
      </c>
      <c r="BC28" s="59" t="s">
        <v>108</v>
      </c>
      <c r="BD28" s="58"/>
    </row>
    <row r="29" spans="1:56" ht="51.75" customHeight="1">
      <c r="A29" s="55">
        <v>18</v>
      </c>
      <c r="B29" s="57" t="s">
        <v>109</v>
      </c>
      <c r="C29" s="31" t="s">
        <v>110</v>
      </c>
      <c r="D29" s="31">
        <v>2022</v>
      </c>
      <c r="E29" s="31">
        <f>VLOOKUP(A29,Tableros_Control!$A:$P,5,0)</f>
        <v>9</v>
      </c>
      <c r="F29" s="31">
        <f>VLOOKUP($A29,Tableros_Control!$A:$P,6,0)</f>
        <v>2</v>
      </c>
      <c r="G29" s="32" t="str">
        <f>IF(AND($D29=G$1,$E29=G$2,$F29=G$4),VLOOKUP($A29,Tableros_Control!$A:$P,16,0),"")</f>
        <v/>
      </c>
      <c r="H29" s="32" t="str">
        <f>IF(AND($D29=H$1,$E29=H$2,$F29=H$4),VLOOKUP($A29,Tableros_Control!$A:$P,16,0),"")</f>
        <v/>
      </c>
      <c r="I29" s="32" t="str">
        <f>IF(AND($D29=I$1,$E29=I$2,$F29=I$4),VLOOKUP($A29,Tableros_Control!$A:$P,16,0),"")</f>
        <v/>
      </c>
      <c r="J29" s="32" t="str">
        <f>IF(AND($D29=J$1,$E29=J$2,$F29=J$4),VLOOKUP($A29,Tableros_Control!$A:$P,16,0),"")</f>
        <v/>
      </c>
      <c r="K29" s="32" t="str">
        <f>IF(AND($D29=K$1,$E29=K$2,$F29=K$4),VLOOKUP($A29,Tableros_Control!$A:$P,16,0),"")</f>
        <v/>
      </c>
      <c r="L29" s="32" t="str">
        <f>IF(AND($D29=L$1,$E29=L$2,$F29=L$4),VLOOKUP($A29,Tableros_Control!$A:$P,16,0),"")</f>
        <v/>
      </c>
      <c r="M29" s="32" t="str">
        <f>IF(AND($D29=M$1,$E29=M$2,$F29=M$4),VLOOKUP($A29,Tableros_Control!$A:$P,16,0),"")</f>
        <v/>
      </c>
      <c r="N29" s="32" t="str">
        <f>IF(AND($D29=N$1,$E29=N$2,$F29=N$4),VLOOKUP($A29,Tableros_Control!$A:$P,16,0),"")</f>
        <v/>
      </c>
      <c r="O29" s="32" t="str">
        <f>IF(AND($D29=O$1,$E29=O$2,$F29=O$4),VLOOKUP($A29,Tableros_Control!$A:$P,16,0),"")</f>
        <v/>
      </c>
      <c r="P29" s="32" t="str">
        <f>IF(AND($D29=P$1,$E29=P$2,$F29=P$4),VLOOKUP($A29,Tableros_Control!$A:$P,16,0),"")</f>
        <v/>
      </c>
      <c r="Q29" s="32" t="str">
        <f>IF(AND($D29=Q$1,$E29=Q$2,$F29=Q$4),VLOOKUP($A29,Tableros_Control!$A:$P,16,0),"")</f>
        <v/>
      </c>
      <c r="R29" s="32" t="str">
        <f>IF(AND($D29=R$1,$E29=R$2,$F29=R$4),VLOOKUP($A29,Tableros_Control!$A:$P,16,0),"")</f>
        <v/>
      </c>
      <c r="S29" s="32" t="str">
        <f>IF(AND($D29=S$1,$E29=S$2,$F29=S$4),VLOOKUP($A29,Tableros_Control!$A:$P,16,0),"")</f>
        <v/>
      </c>
      <c r="T29" s="32" t="str">
        <f>IF(AND($D29=T$1,$E29=T$2,$F29=T$4),VLOOKUP($A29,Tableros_Control!$A:$P,16,0),"")</f>
        <v/>
      </c>
      <c r="U29" s="32" t="str">
        <f>IF(AND($D29=U$1,$E29=U$2,$F29=U$4),VLOOKUP($A29,Tableros_Control!$A:$P,16,0),"")</f>
        <v/>
      </c>
      <c r="V29" s="32" t="str">
        <f>IF(AND($D29=V$1,$E29=V$2,$F29=V$4),VLOOKUP($A29,Tableros_Control!$A:$P,16,0),"")</f>
        <v/>
      </c>
      <c r="W29" s="32" t="str">
        <f>IF(AND($D29=W$1,$E29=W$2,$F29=W$4),VLOOKUP($A29,Tableros_Control!$A:$P,16,0),"")</f>
        <v/>
      </c>
      <c r="X29" s="32" t="str">
        <f>IF(AND($D29=X$1,$E29=X$2,$F29=X$4),VLOOKUP($A29,Tableros_Control!$A:$P,16,0),"")</f>
        <v/>
      </c>
      <c r="Y29" s="32" t="str">
        <f>IF(AND($D29=Y$1,$E29=Y$2,$F29=Y$4),VLOOKUP($A29,Tableros_Control!$A:$P,16,0),"")</f>
        <v/>
      </c>
      <c r="Z29" s="32" t="str">
        <f>IF(AND($D29=Z$1,$E29=Z$2,$F29=Z$4),VLOOKUP($A29,Tableros_Control!$A:$P,16,0),"")</f>
        <v/>
      </c>
      <c r="AA29" s="32" t="str">
        <f>IF(AND($D29=AA$1,$E29=AA$2,$F29=AA$4),VLOOKUP($A29,Tableros_Control!$A:$P,16,0),"")</f>
        <v/>
      </c>
      <c r="AB29" s="32" t="str">
        <f>IF(AND($D29=AB$1,$E29=AB$2,$F29=AB$4),VLOOKUP($A29,Tableros_Control!$A:$P,16,0),"")</f>
        <v/>
      </c>
      <c r="AC29" s="32" t="str">
        <f>IF(AND($D29=AC$1,$E29=AC$2,$F29=AC$4),VLOOKUP($A29,Tableros_Control!$A:$P,16,0),"")</f>
        <v/>
      </c>
      <c r="AD29" s="32" t="str">
        <f>IF(AND($D29=AD$1,$E29=AD$2,$F29=AD$4),VLOOKUP($A29,Tableros_Control!$A:$P,16,0),"")</f>
        <v/>
      </c>
      <c r="AE29" s="32" t="str">
        <f>IF(AND($D29=AE$1,$E29=AE$2,$F29=AE$4),VLOOKUP($A29,Tableros_Control!$A:$P,16,0),"")</f>
        <v/>
      </c>
      <c r="AF29" s="32">
        <f ca="1">IF(AND($D29=AF$1,$E29=AF$2,$F29=AF$4),VLOOKUP($A29,Tableros_Control!$A:$P,16,0),"")</f>
        <v>1</v>
      </c>
      <c r="AG29" s="32" t="str">
        <f>IF(AND($D29=AG$1,$E29=AG$2,$F29=AG$4),VLOOKUP($A29,Tableros_Control!$A:$P,16,0),"")</f>
        <v/>
      </c>
      <c r="AH29" s="32" t="str">
        <f>IF(AND($D29=AH$1,$E29=AH$2,$F29=AH$4),VLOOKUP($A29,Tableros_Control!$A:$P,16,0),"")</f>
        <v/>
      </c>
      <c r="AI29" s="32" t="str">
        <f>IF(AND($D29=AI$1,$E29=AI$2,$F29=AI$4),VLOOKUP($A29,Tableros_Control!$A:$P,16,0),"")</f>
        <v/>
      </c>
      <c r="AJ29" s="32" t="str">
        <f>IF(AND($D29=AJ$1,$E29=AJ$2,$F29=AJ$4),VLOOKUP($A29,Tableros_Control!$A:$P,16,0),"")</f>
        <v/>
      </c>
      <c r="AK29" s="32" t="str">
        <f>IF(AND($D29=AK$1,$E29=AK$2,$F29=AK$4),VLOOKUP($A29,Tableros_Control!$A:$P,16,0),"")</f>
        <v/>
      </c>
      <c r="AL29" s="32" t="str">
        <f>IF(AND($D29=AL$1,$E29=AL$2,$F29=AL$4),VLOOKUP($A29,Tableros_Control!$A:$P,16,0),"")</f>
        <v/>
      </c>
      <c r="AM29" s="32" t="str">
        <f>IF(AND($D29=AM$1,$E29=AM$2,$F29=AM$4),VLOOKUP($A29,Tableros_Control!$A:$P,16,0),"")</f>
        <v/>
      </c>
      <c r="AN29" s="32" t="str">
        <f>IF(AND($D29=AN$1,$E29=AN$2,$F29=AN$4),VLOOKUP($A29,Tableros_Control!$A:$P,16,0),"")</f>
        <v/>
      </c>
      <c r="AO29" s="32" t="str">
        <f>IF(AND($D29=AO$1,$E29=AO$2,$F29=AO$4),VLOOKUP($A29,Tableros_Control!$A:$P,16,0),"")</f>
        <v/>
      </c>
      <c r="AP29" s="32" t="str">
        <f>IF(AND($D29=AP$1,$E29=AP$2,$F29=AP$4),VLOOKUP($A29,Tableros_Control!$A:$P,16,0),"")</f>
        <v/>
      </c>
      <c r="AQ29" s="32" t="str">
        <f>IF(AND($D29=AQ$1,$E29=AQ$2,$F29=AQ$4),VLOOKUP($A29,Tableros_Control!$A:$P,16,0),"")</f>
        <v/>
      </c>
      <c r="AR29" s="32" t="str">
        <f>IF(AND($D29=AR$1,$E29=AR$2,$F29=AR$4),VLOOKUP($A29,Tableros_Control!$A:$P,16,0),"")</f>
        <v/>
      </c>
      <c r="AS29" s="32" t="str">
        <f>IF(AND($D29=AS$1,$E29=AS$2,$F29=AS$4),VLOOKUP($A29,Tableros_Control!$A:$P,16,0),"")</f>
        <v/>
      </c>
      <c r="AT29" s="32" t="str">
        <f>IF(AND($D29=AT$1,$E29=AT$2,$F29=AT$4),VLOOKUP($A29,Tableros_Control!$A:$P,16,0),"")</f>
        <v/>
      </c>
      <c r="AU29" s="32" t="str">
        <f>IF(AND($D29=AU$1,$E29=AU$2,$F29=AU$4),VLOOKUP($A29,Tableros_Control!$A:$P,16,0),"")</f>
        <v/>
      </c>
      <c r="AV29" s="32" t="str">
        <f>IF(AND($D29=AV$1,$E29=AV$2,$F29=AV$4),VLOOKUP($A29,Tableros_Control!$A:$P,16,0),"")</f>
        <v/>
      </c>
      <c r="AW29" s="32" t="str">
        <f>IF(AND($D29=AW$1,$E29=AW$2,$F29=AW$4),VLOOKUP($A29,Tableros_Control!$A:$P,16,0),"")</f>
        <v/>
      </c>
      <c r="AX29" s="32" t="str">
        <f>IF(AND($D29=AX$1,$E29=AX$2,$F29=AX$4),VLOOKUP($A29,Tableros_Control!$A:$P,16,0),"")</f>
        <v/>
      </c>
      <c r="AY29" s="32" t="str">
        <f>IF(AND($D29=AY$1,$E29=AY$2,$F29=AY$4),VLOOKUP($A29,Tableros_Control!$A:$P,16,0),"")</f>
        <v/>
      </c>
      <c r="AZ29" s="32" t="str">
        <f>IF(AND($D29=AZ$1,$E29=AZ$2,$F29=AZ$4),VLOOKUP($A29,Tableros_Control!$A:$P,16,0),"")</f>
        <v/>
      </c>
      <c r="BA29" s="33" t="str">
        <f>IF(AND($D29=BA$1,$E29=BA$2,$F29=BA$4),VLOOKUP($A29,Tableros_Control!$A:$P,16,0),"")</f>
        <v/>
      </c>
      <c r="BB29" s="48">
        <v>44830</v>
      </c>
      <c r="BC29" s="49" t="s">
        <v>111</v>
      </c>
      <c r="BD29" s="50"/>
    </row>
    <row r="30" spans="1:56" ht="36.75" customHeight="1">
      <c r="A30" s="60" t="s">
        <v>44</v>
      </c>
      <c r="B30" s="39" t="s">
        <v>45</v>
      </c>
      <c r="C30" s="40" t="s">
        <v>46</v>
      </c>
      <c r="D30" s="61"/>
      <c r="E30" s="61"/>
      <c r="F30" s="61"/>
      <c r="G30" s="110" t="s">
        <v>50</v>
      </c>
      <c r="H30" s="112"/>
      <c r="I30" s="110" t="s">
        <v>51</v>
      </c>
      <c r="J30" s="111"/>
      <c r="K30" s="111"/>
      <c r="L30" s="112"/>
      <c r="M30" s="110" t="s">
        <v>52</v>
      </c>
      <c r="N30" s="111"/>
      <c r="O30" s="111"/>
      <c r="P30" s="112"/>
      <c r="Q30" s="110" t="s">
        <v>53</v>
      </c>
      <c r="R30" s="111"/>
      <c r="S30" s="111"/>
      <c r="T30" s="111"/>
      <c r="U30" s="112"/>
      <c r="V30" s="110" t="s">
        <v>54</v>
      </c>
      <c r="W30" s="111"/>
      <c r="X30" s="111"/>
      <c r="Y30" s="112"/>
      <c r="Z30" s="110" t="s">
        <v>55</v>
      </c>
      <c r="AA30" s="111"/>
      <c r="AB30" s="111"/>
      <c r="AC30" s="111"/>
      <c r="AD30" s="112"/>
      <c r="AE30" s="110" t="s">
        <v>56</v>
      </c>
      <c r="AF30" s="111"/>
      <c r="AG30" s="111"/>
      <c r="AH30" s="112"/>
      <c r="AI30" s="110" t="s">
        <v>57</v>
      </c>
      <c r="AJ30" s="111"/>
      <c r="AK30" s="111"/>
      <c r="AL30" s="112"/>
      <c r="AM30" s="110" t="s">
        <v>58</v>
      </c>
      <c r="AN30" s="111"/>
      <c r="AO30" s="111"/>
      <c r="AP30" s="111"/>
      <c r="AQ30" s="112"/>
      <c r="AR30" s="110" t="s">
        <v>59</v>
      </c>
      <c r="AS30" s="111"/>
      <c r="AT30" s="111"/>
      <c r="AU30" s="111"/>
      <c r="AV30" s="112"/>
      <c r="AW30" s="110" t="s">
        <v>60</v>
      </c>
      <c r="AX30" s="111"/>
      <c r="AY30" s="111"/>
      <c r="AZ30" s="111"/>
      <c r="BA30" s="113"/>
      <c r="BB30" s="27"/>
      <c r="BC30" s="28"/>
      <c r="BD30" s="27"/>
    </row>
    <row r="31" spans="1:56" ht="36.75" customHeight="1">
      <c r="A31" s="62"/>
      <c r="B31" s="43"/>
      <c r="C31" s="44"/>
      <c r="D31" s="54"/>
      <c r="E31" s="54"/>
      <c r="F31" s="54"/>
      <c r="G31" s="25">
        <v>4</v>
      </c>
      <c r="H31" s="25">
        <v>5</v>
      </c>
      <c r="I31" s="25">
        <v>1</v>
      </c>
      <c r="J31" s="25">
        <v>2</v>
      </c>
      <c r="K31" s="25">
        <v>3</v>
      </c>
      <c r="L31" s="25">
        <v>4</v>
      </c>
      <c r="M31" s="25">
        <v>1</v>
      </c>
      <c r="N31" s="25">
        <v>2</v>
      </c>
      <c r="O31" s="25">
        <v>3</v>
      </c>
      <c r="P31" s="25">
        <v>4</v>
      </c>
      <c r="Q31" s="25">
        <v>1</v>
      </c>
      <c r="R31" s="25">
        <v>2</v>
      </c>
      <c r="S31" s="25">
        <v>3</v>
      </c>
      <c r="T31" s="25">
        <v>4</v>
      </c>
      <c r="U31" s="25">
        <v>5</v>
      </c>
      <c r="V31" s="25">
        <v>1</v>
      </c>
      <c r="W31" s="25">
        <v>2</v>
      </c>
      <c r="X31" s="25">
        <v>3</v>
      </c>
      <c r="Y31" s="25">
        <v>4</v>
      </c>
      <c r="Z31" s="25">
        <v>1</v>
      </c>
      <c r="AA31" s="25">
        <v>2</v>
      </c>
      <c r="AB31" s="25">
        <v>3</v>
      </c>
      <c r="AC31" s="25">
        <v>4</v>
      </c>
      <c r="AD31" s="25">
        <v>5</v>
      </c>
      <c r="AE31" s="25">
        <v>1</v>
      </c>
      <c r="AF31" s="25">
        <v>2</v>
      </c>
      <c r="AG31" s="25">
        <v>3</v>
      </c>
      <c r="AH31" s="25">
        <v>4</v>
      </c>
      <c r="AI31" s="25">
        <v>1</v>
      </c>
      <c r="AJ31" s="25">
        <v>2</v>
      </c>
      <c r="AK31" s="25">
        <v>3</v>
      </c>
      <c r="AL31" s="25">
        <v>4</v>
      </c>
      <c r="AM31" s="25">
        <v>1</v>
      </c>
      <c r="AN31" s="25">
        <v>2</v>
      </c>
      <c r="AO31" s="25">
        <v>3</v>
      </c>
      <c r="AP31" s="25">
        <v>4</v>
      </c>
      <c r="AQ31" s="25">
        <v>5</v>
      </c>
      <c r="AR31" s="25">
        <v>1</v>
      </c>
      <c r="AS31" s="25">
        <v>2</v>
      </c>
      <c r="AT31" s="25">
        <v>3</v>
      </c>
      <c r="AU31" s="25">
        <v>4</v>
      </c>
      <c r="AV31" s="25">
        <v>5</v>
      </c>
      <c r="AW31" s="25">
        <v>1</v>
      </c>
      <c r="AX31" s="25">
        <v>2</v>
      </c>
      <c r="AY31" s="25">
        <v>3</v>
      </c>
      <c r="AZ31" s="25">
        <v>4</v>
      </c>
      <c r="BA31" s="26">
        <v>5</v>
      </c>
      <c r="BB31" s="27"/>
      <c r="BC31" s="28"/>
      <c r="BD31" s="27"/>
    </row>
    <row r="32" spans="1:56" ht="36.75" customHeight="1">
      <c r="A32" s="114" t="s">
        <v>112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6"/>
      <c r="BB32" s="27"/>
      <c r="BC32" s="28"/>
      <c r="BD32" s="27"/>
    </row>
    <row r="33" spans="1:56" ht="36.75" customHeight="1">
      <c r="A33" s="63">
        <v>19</v>
      </c>
      <c r="B33" s="57" t="s">
        <v>113</v>
      </c>
      <c r="C33" s="31" t="s">
        <v>71</v>
      </c>
      <c r="D33" s="31">
        <v>2022</v>
      </c>
      <c r="E33" s="31">
        <f>VLOOKUP(A33,Tableros_Control!$A:$P,5,0)</f>
        <v>11</v>
      </c>
      <c r="F33" s="31">
        <f>VLOOKUP($A33,Tableros_Control!$A:$P,6,0)</f>
        <v>2</v>
      </c>
      <c r="G33" s="32" t="str">
        <f>IF(AND($D33=G$1,$E33=G$2,$F33=G$4),VLOOKUP($A33,Tableros_Control!$A:$P,16,0),"")</f>
        <v/>
      </c>
      <c r="H33" s="32" t="str">
        <f>IF(AND($D33=H$1,$E33=H$2,$F33=H$4),VLOOKUP($A33,Tableros_Control!$A:$P,16,0),"")</f>
        <v/>
      </c>
      <c r="I33" s="32" t="str">
        <f>IF(AND($D33=I$1,$E33=I$2,$F33=I$4),VLOOKUP($A33,Tableros_Control!$A:$P,16,0),"")</f>
        <v/>
      </c>
      <c r="J33" s="32" t="str">
        <f>IF(AND($D33=J$1,$E33=J$2,$F33=J$4),VLOOKUP($A33,Tableros_Control!$A:$P,16,0),"")</f>
        <v/>
      </c>
      <c r="K33" s="32" t="str">
        <f>IF(AND($D33=K$1,$E33=K$2,$F33=K$4),VLOOKUP($A33,Tableros_Control!$A:$P,16,0),"")</f>
        <v/>
      </c>
      <c r="L33" s="32" t="str">
        <f>IF(AND($D33=L$1,$E33=L$2,$F33=L$4),VLOOKUP($A33,Tableros_Control!$A:$P,16,0),"")</f>
        <v/>
      </c>
      <c r="M33" s="32" t="str">
        <f>IF(AND($D33=M$1,$E33=M$2,$F33=M$4),VLOOKUP($A33,Tableros_Control!$A:$P,16,0),"")</f>
        <v/>
      </c>
      <c r="N33" s="32" t="str">
        <f>IF(AND($D33=N$1,$E33=N$2,$F33=N$4),VLOOKUP($A33,Tableros_Control!$A:$P,16,0),"")</f>
        <v/>
      </c>
      <c r="O33" s="32" t="str">
        <f>IF(AND($D33=O$1,$E33=O$2,$F33=O$4),VLOOKUP($A33,Tableros_Control!$A:$P,16,0),"")</f>
        <v/>
      </c>
      <c r="P33" s="32" t="str">
        <f>IF(AND($D33=P$1,$E33=P$2,$F33=P$4),VLOOKUP($A33,Tableros_Control!$A:$P,16,0),"")</f>
        <v/>
      </c>
      <c r="Q33" s="32" t="str">
        <f>IF(AND($D33=Q$1,$E33=Q$2,$F33=Q$4),VLOOKUP($A33,Tableros_Control!$A:$P,16,0),"")</f>
        <v/>
      </c>
      <c r="R33" s="32" t="str">
        <f>IF(AND($D33=R$1,$E33=R$2,$F33=R$4),VLOOKUP($A33,Tableros_Control!$A:$P,16,0),"")</f>
        <v/>
      </c>
      <c r="S33" s="32" t="str">
        <f>IF(AND($D33=S$1,$E33=S$2,$F33=S$4),VLOOKUP($A33,Tableros_Control!$A:$P,16,0),"")</f>
        <v/>
      </c>
      <c r="T33" s="32" t="str">
        <f>IF(AND($D33=T$1,$E33=T$2,$F33=T$4),VLOOKUP($A33,Tableros_Control!$A:$P,16,0),"")</f>
        <v/>
      </c>
      <c r="U33" s="32" t="str">
        <f>IF(AND($D33=U$1,$E33=U$2,$F33=U$4),VLOOKUP($A33,Tableros_Control!$A:$P,16,0),"")</f>
        <v/>
      </c>
      <c r="V33" s="32" t="str">
        <f>IF(AND($D33=V$1,$E33=V$2,$F33=V$4),VLOOKUP($A33,Tableros_Control!$A:$P,16,0),"")</f>
        <v/>
      </c>
      <c r="W33" s="32" t="str">
        <f>IF(AND($D33=W$1,$E33=W$2,$F33=W$4),VLOOKUP($A33,Tableros_Control!$A:$P,16,0),"")</f>
        <v/>
      </c>
      <c r="X33" s="32" t="str">
        <f>IF(AND($D33=X$1,$E33=X$2,$F33=X$4),VLOOKUP($A33,Tableros_Control!$A:$P,16,0),"")</f>
        <v/>
      </c>
      <c r="Y33" s="32" t="str">
        <f>IF(AND($D33=Y$1,$E33=Y$2,$F33=Y$4),VLOOKUP($A33,Tableros_Control!$A:$P,16,0),"")</f>
        <v/>
      </c>
      <c r="Z33" s="32" t="str">
        <f>IF(AND($D33=Z$1,$E33=Z$2,$F33=Z$4),VLOOKUP($A33,Tableros_Control!$A:$P,16,0),"")</f>
        <v/>
      </c>
      <c r="AA33" s="64" t="str">
        <f>IF(AND($D33=AA$1,$E33=AA$2,$F33=AA$4),VLOOKUP($A33,Tableros_Control!$A:$P,16,0),"")</f>
        <v/>
      </c>
      <c r="AB33" s="32" t="str">
        <f>IF(AND($D33=AB$1,$E33=AB$2,$F33=AB$4),VLOOKUP($A33,Tableros_Control!$A:$P,16,0),"")</f>
        <v/>
      </c>
      <c r="AC33" s="32" t="str">
        <f>IF(AND($D33=AC$1,$E33=AC$2,$F33=AC$4),VLOOKUP($A33,Tableros_Control!$A:$P,16,0),"")</f>
        <v/>
      </c>
      <c r="AD33" s="32" t="str">
        <f>IF(AND($D33=AD$1,$E33=AD$2,$F33=AD$4),VLOOKUP($A33,Tableros_Control!$A:$P,16,0),"")</f>
        <v/>
      </c>
      <c r="AE33" s="32" t="str">
        <f>IF(AND($D33=AE$1,$E33=AE$2,$F33=AE$4),VLOOKUP($A33,Tableros_Control!$A:$P,16,0),"")</f>
        <v/>
      </c>
      <c r="AF33" s="64" t="str">
        <f>IF(AND($D33=AF$1,$E33=AF$2,$F33=AF$4),VLOOKUP($A33,Tableros_Control!$A:$P,16,0),"")</f>
        <v/>
      </c>
      <c r="AG33" s="32" t="str">
        <f>IF(AND($D33=AG$1,$E33=AG$2,$F33=AG$4),VLOOKUP($A33,Tableros_Control!$A:$P,16,0),"")</f>
        <v/>
      </c>
      <c r="AH33" s="32" t="str">
        <f>IF(AND($D33=AH$1,$E33=AH$2,$F33=AH$4),VLOOKUP($A33,Tableros_Control!$A:$P,16,0),"")</f>
        <v/>
      </c>
      <c r="AI33" s="32" t="str">
        <f>IF(AND($D33=AI$1,$E33=AI$2,$F33=AI$4),VLOOKUP($A33,Tableros_Control!$A:$P,16,0),"")</f>
        <v/>
      </c>
      <c r="AJ33" s="64" t="str">
        <f>IF(AND($D33=AJ$1,$E33=AJ$2,$F33=AJ$4),VLOOKUP($A33,Tableros_Control!$A:$P,16,0),"")</f>
        <v/>
      </c>
      <c r="AK33" s="32" t="str">
        <f>IF(AND($D33=AK$1,$E33=AK$2,$F33=AK$4),VLOOKUP($A33,Tableros_Control!$A:$P,16,0),"")</f>
        <v/>
      </c>
      <c r="AL33" s="32" t="str">
        <f>IF(AND($D33=AL$1,$E33=AL$2,$F33=AL$4),VLOOKUP($A33,Tableros_Control!$A:$P,16,0),"")</f>
        <v/>
      </c>
      <c r="AM33" s="32" t="str">
        <f>IF(AND($D33=AM$1,$E33=AM$2,$F33=AM$4),VLOOKUP($A33,Tableros_Control!$A:$P,16,0),"")</f>
        <v/>
      </c>
      <c r="AN33" s="32">
        <f ca="1">IF(AND($D33=AN$1,$E33=AN$2,$F33=AN$4),VLOOKUP($A33,Tableros_Control!$A:$P,16,0),"")</f>
        <v>1</v>
      </c>
      <c r="AO33" s="32" t="str">
        <f>IF(AND($D33=AO$1,$E33=AO$2,$F33=AO$4),VLOOKUP($A33,Tableros_Control!$A:$P,16,0),"")</f>
        <v/>
      </c>
      <c r="AP33" s="32" t="str">
        <f>IF(AND($D33=AP$1,$E33=AP$2,$F33=AP$4),VLOOKUP($A33,Tableros_Control!$A:$P,16,0),"")</f>
        <v/>
      </c>
      <c r="AQ33" s="32" t="str">
        <f>IF(AND($D33=AQ$1,$E33=AQ$2,$F33=AQ$4),VLOOKUP($A33,Tableros_Control!$A:$P,16,0),"")</f>
        <v/>
      </c>
      <c r="AR33" s="32" t="str">
        <f>IF(AND($D33=AR$1,$E33=AR$2,$F33=AR$4),VLOOKUP($A33,Tableros_Control!$A:$P,16,0),"")</f>
        <v/>
      </c>
      <c r="AS33" s="32" t="str">
        <f>IF(AND($D33=AS$1,$E33=AS$2,$F33=AS$4),VLOOKUP($A33,Tableros_Control!$A:$P,16,0),"")</f>
        <v/>
      </c>
      <c r="AT33" s="32" t="str">
        <f>IF(AND($D33=AT$1,$E33=AT$2,$F33=AT$4),VLOOKUP($A33,Tableros_Control!$A:$P,16,0),"")</f>
        <v/>
      </c>
      <c r="AU33" s="32" t="str">
        <f>IF(AND($D33=AU$1,$E33=AU$2,$F33=AU$4),VLOOKUP($A33,Tableros_Control!$A:$P,16,0),"")</f>
        <v/>
      </c>
      <c r="AV33" s="32" t="str">
        <f>IF(AND($D33=AV$1,$E33=AV$2,$F33=AV$4),VLOOKUP($A33,Tableros_Control!$A:$P,16,0),"")</f>
        <v/>
      </c>
      <c r="AW33" s="32" t="str">
        <f>IF(AND($D33=AW$1,$E33=AW$2,$F33=AW$4),VLOOKUP($A33,Tableros_Control!$A:$P,16,0),"")</f>
        <v/>
      </c>
      <c r="AX33" s="32" t="str">
        <f>IF(AND($D33=AX$1,$E33=AX$2,$F33=AX$4),VLOOKUP($A33,Tableros_Control!$A:$P,16,0),"")</f>
        <v/>
      </c>
      <c r="AY33" s="32" t="str">
        <f>IF(AND($D33=AY$1,$E33=AY$2,$F33=AY$4),VLOOKUP($A33,Tableros_Control!$A:$P,16,0),"")</f>
        <v/>
      </c>
      <c r="AZ33" s="32" t="str">
        <f>IF(AND($D33=AZ$1,$E33=AZ$2,$F33=AZ$4),VLOOKUP($A33,Tableros_Control!$A:$P,16,0),"")</f>
        <v/>
      </c>
      <c r="BA33" s="33" t="str">
        <f>IF(AND($D33=BA$1,$E33=BA$2,$F33=BA$4),VLOOKUP($A33,Tableros_Control!$A:$P,16,0),"")</f>
        <v/>
      </c>
      <c r="BB33" s="36">
        <v>44876</v>
      </c>
      <c r="BC33" s="46" t="s">
        <v>114</v>
      </c>
      <c r="BD33" s="28" t="s">
        <v>115</v>
      </c>
    </row>
    <row r="34" spans="1:56" ht="36.75" customHeight="1">
      <c r="A34" s="63">
        <v>20</v>
      </c>
      <c r="B34" s="57" t="s">
        <v>116</v>
      </c>
      <c r="C34" s="31" t="s">
        <v>105</v>
      </c>
      <c r="D34" s="31">
        <v>2022</v>
      </c>
      <c r="E34" s="31">
        <f>VLOOKUP(A34,Tableros_Control!$A:$P,5,0)</f>
        <v>10</v>
      </c>
      <c r="F34" s="31">
        <f>VLOOKUP($A34,Tableros_Control!$A:$P,6,0)</f>
        <v>2</v>
      </c>
      <c r="G34" s="32" t="str">
        <f>IF(AND($D34=G$1,$E34=G$2,$F34=G$4),VLOOKUP($A34,Tableros_Control!$A:$P,16,0),"")</f>
        <v/>
      </c>
      <c r="H34" s="32" t="str">
        <f>IF(AND($D34=H$1,$E34=H$2,$F34=H$4),VLOOKUP($A34,Tableros_Control!$A:$P,16,0),"")</f>
        <v/>
      </c>
      <c r="I34" s="32" t="str">
        <f>IF(AND($D34=I$1,$E34=I$2,$F34=I$4),VLOOKUP($A34,Tableros_Control!$A:$P,16,0),"")</f>
        <v/>
      </c>
      <c r="J34" s="32" t="str">
        <f>IF(AND($D34=J$1,$E34=J$2,$F34=J$4),VLOOKUP($A34,Tableros_Control!$A:$P,16,0),"")</f>
        <v/>
      </c>
      <c r="K34" s="32" t="str">
        <f>IF(AND($D34=K$1,$E34=K$2,$F34=K$4),VLOOKUP($A34,Tableros_Control!$A:$P,16,0),"")</f>
        <v/>
      </c>
      <c r="L34" s="32" t="str">
        <f>IF(AND($D34=L$1,$E34=L$2,$F34=L$4),VLOOKUP($A34,Tableros_Control!$A:$P,16,0),"")</f>
        <v/>
      </c>
      <c r="M34" s="32" t="str">
        <f>IF(AND($D34=M$1,$E34=M$2,$F34=M$4),VLOOKUP($A34,Tableros_Control!$A:$P,16,0),"")</f>
        <v/>
      </c>
      <c r="N34" s="32" t="str">
        <f>IF(AND($D34=N$1,$E34=N$2,$F34=N$4),VLOOKUP($A34,Tableros_Control!$A:$P,16,0),"")</f>
        <v/>
      </c>
      <c r="O34" s="32" t="str">
        <f>IF(AND($D34=O$1,$E34=O$2,$F34=O$4),VLOOKUP($A34,Tableros_Control!$A:$P,16,0),"")</f>
        <v/>
      </c>
      <c r="P34" s="32" t="str">
        <f>IF(AND($D34=P$1,$E34=P$2,$F34=P$4),VLOOKUP($A34,Tableros_Control!$A:$P,16,0),"")</f>
        <v/>
      </c>
      <c r="Q34" s="32" t="str">
        <f>IF(AND($D34=Q$1,$E34=Q$2,$F34=Q$4),VLOOKUP($A34,Tableros_Control!$A:$P,16,0),"")</f>
        <v/>
      </c>
      <c r="R34" s="32" t="str">
        <f>IF(AND($D34=R$1,$E34=R$2,$F34=R$4),VLOOKUP($A34,Tableros_Control!$A:$P,16,0),"")</f>
        <v/>
      </c>
      <c r="S34" s="32" t="str">
        <f>IF(AND($D34=S$1,$E34=S$2,$F34=S$4),VLOOKUP($A34,Tableros_Control!$A:$P,16,0),"")</f>
        <v/>
      </c>
      <c r="T34" s="32" t="str">
        <f>IF(AND($D34=T$1,$E34=T$2,$F34=T$4),VLOOKUP($A34,Tableros_Control!$A:$P,16,0),"")</f>
        <v/>
      </c>
      <c r="U34" s="32" t="str">
        <f>IF(AND($D34=U$1,$E34=U$2,$F34=U$4),VLOOKUP($A34,Tableros_Control!$A:$P,16,0),"")</f>
        <v/>
      </c>
      <c r="V34" s="32" t="str">
        <f>IF(AND($D34=V$1,$E34=V$2,$F34=V$4),VLOOKUP($A34,Tableros_Control!$A:$P,16,0),"")</f>
        <v/>
      </c>
      <c r="W34" s="32" t="str">
        <f>IF(AND($D34=W$1,$E34=W$2,$F34=W$4),VLOOKUP($A34,Tableros_Control!$A:$P,16,0),"")</f>
        <v/>
      </c>
      <c r="X34" s="32" t="str">
        <f>IF(AND($D34=X$1,$E34=X$2,$F34=X$4),VLOOKUP($A34,Tableros_Control!$A:$P,16,0),"")</f>
        <v/>
      </c>
      <c r="Y34" s="32" t="str">
        <f>IF(AND($D34=Y$1,$E34=Y$2,$F34=Y$4),VLOOKUP($A34,Tableros_Control!$A:$P,16,0),"")</f>
        <v/>
      </c>
      <c r="Z34" s="32" t="str">
        <f>IF(AND($D34=Z$1,$E34=Z$2,$F34=Z$4),VLOOKUP($A34,Tableros_Control!$A:$P,16,0),"")</f>
        <v/>
      </c>
      <c r="AA34" s="32" t="str">
        <f>IF(AND($D34=AA$1,$E34=AA$2,$F34=AA$4),VLOOKUP($A34,Tableros_Control!$A:$P,16,0),"")</f>
        <v/>
      </c>
      <c r="AB34" s="32" t="str">
        <f>IF(AND($D34=AB$1,$E34=AB$2,$F34=AB$4),VLOOKUP($A34,Tableros_Control!$A:$P,16,0),"")</f>
        <v/>
      </c>
      <c r="AC34" s="32" t="str">
        <f>IF(AND($D34=AC$1,$E34=AC$2,$F34=AC$4),VLOOKUP($A34,Tableros_Control!$A:$P,16,0),"")</f>
        <v/>
      </c>
      <c r="AD34" s="32" t="str">
        <f>IF(AND($D34=AD$1,$E34=AD$2,$F34=AD$4),VLOOKUP($A34,Tableros_Control!$A:$P,16,0),"")</f>
        <v/>
      </c>
      <c r="AE34" s="32" t="str">
        <f>IF(AND($D34=AE$1,$E34=AE$2,$F34=AE$4),VLOOKUP($A34,Tableros_Control!$A:$P,16,0),"")</f>
        <v/>
      </c>
      <c r="AF34" s="32" t="str">
        <f>IF(AND($D34=AF$1,$E34=AF$2,$F34=AF$4),VLOOKUP($A34,Tableros_Control!$A:$P,16,0),"")</f>
        <v/>
      </c>
      <c r="AG34" s="32" t="str">
        <f>IF(AND($D34=AG$1,$E34=AG$2,$F34=AG$4),VLOOKUP($A34,Tableros_Control!$A:$P,16,0),"")</f>
        <v/>
      </c>
      <c r="AH34" s="32" t="str">
        <f>IF(AND($D34=AH$1,$E34=AH$2,$F34=AH$4),VLOOKUP($A34,Tableros_Control!$A:$P,16,0),"")</f>
        <v/>
      </c>
      <c r="AI34" s="32" t="str">
        <f>IF(AND($D34=AI$1,$E34=AI$2,$F34=AI$4),VLOOKUP($A34,Tableros_Control!$A:$P,16,0),"")</f>
        <v/>
      </c>
      <c r="AJ34" s="32">
        <f ca="1">IF(AND($D34=AJ$1,$E34=AJ$2,$F34=AJ$4),VLOOKUP($A34,Tableros_Control!$A:$P,16,0),"")</f>
        <v>1</v>
      </c>
      <c r="AK34" s="32" t="str">
        <f>IF(AND($D34=AK$1,$E34=AK$2,$F34=AK$4),VLOOKUP($A34,Tableros_Control!$A:$P,16,0),"")</f>
        <v/>
      </c>
      <c r="AL34" s="32" t="str">
        <f>IF(AND($D34=AL$1,$E34=AL$2,$F34=AL$4),VLOOKUP($A34,Tableros_Control!$A:$P,16,0),"")</f>
        <v/>
      </c>
      <c r="AM34" s="32" t="str">
        <f>IF(AND($D34=AM$1,$E34=AM$2,$F34=AM$4),VLOOKUP($A34,Tableros_Control!$A:$P,16,0),"")</f>
        <v/>
      </c>
      <c r="AN34" s="32" t="str">
        <f>IF(AND($D34=AN$1,$E34=AN$2,$F34=AN$4),VLOOKUP($A34,Tableros_Control!$A:$P,16,0),"")</f>
        <v/>
      </c>
      <c r="AO34" s="32" t="str">
        <f>IF(AND($D34=AO$1,$E34=AO$2,$F34=AO$4),VLOOKUP($A34,Tableros_Control!$A:$P,16,0),"")</f>
        <v/>
      </c>
      <c r="AP34" s="32" t="str">
        <f>IF(AND($D34=AP$1,$E34=AP$2,$F34=AP$4),VLOOKUP($A34,Tableros_Control!$A:$P,16,0),"")</f>
        <v/>
      </c>
      <c r="AQ34" s="32" t="str">
        <f>IF(AND($D34=AQ$1,$E34=AQ$2,$F34=AQ$4),VLOOKUP($A34,Tableros_Control!$A:$P,16,0),"")</f>
        <v/>
      </c>
      <c r="AR34" s="32" t="str">
        <f>IF(AND($D34=AR$1,$E34=AR$2,$F34=AR$4),VLOOKUP($A34,Tableros_Control!$A:$P,16,0),"")</f>
        <v/>
      </c>
      <c r="AS34" s="32" t="str">
        <f>IF(AND($D34=AS$1,$E34=AS$2,$F34=AS$4),VLOOKUP($A34,Tableros_Control!$A:$P,16,0),"")</f>
        <v/>
      </c>
      <c r="AT34" s="32" t="str">
        <f>IF(AND($D34=AT$1,$E34=AT$2,$F34=AT$4),VLOOKUP($A34,Tableros_Control!$A:$P,16,0),"")</f>
        <v/>
      </c>
      <c r="AU34" s="32" t="str">
        <f>IF(AND($D34=AU$1,$E34=AU$2,$F34=AU$4),VLOOKUP($A34,Tableros_Control!$A:$P,16,0),"")</f>
        <v/>
      </c>
      <c r="AV34" s="32" t="str">
        <f>IF(AND($D34=AV$1,$E34=AV$2,$F34=AV$4),VLOOKUP($A34,Tableros_Control!$A:$P,16,0),"")</f>
        <v/>
      </c>
      <c r="AW34" s="32" t="str">
        <f>IF(AND($D34=AW$1,$E34=AW$2,$F34=AW$4),VLOOKUP($A34,Tableros_Control!$A:$P,16,0),"")</f>
        <v/>
      </c>
      <c r="AX34" s="32" t="str">
        <f>IF(AND($D34=AX$1,$E34=AX$2,$F34=AX$4),VLOOKUP($A34,Tableros_Control!$A:$P,16,0),"")</f>
        <v/>
      </c>
      <c r="AY34" s="32" t="str">
        <f>IF(AND($D34=AY$1,$E34=AY$2,$F34=AY$4),VLOOKUP($A34,Tableros_Control!$A:$P,16,0),"")</f>
        <v/>
      </c>
      <c r="AZ34" s="32" t="str">
        <f>IF(AND($D34=AZ$1,$E34=AZ$2,$F34=AZ$4),VLOOKUP($A34,Tableros_Control!$A:$P,16,0),"")</f>
        <v/>
      </c>
      <c r="BA34" s="33" t="str">
        <f>IF(AND($D34=BA$1,$E34=BA$2,$F34=BA$4),VLOOKUP($A34,Tableros_Control!$A:$P,16,0),"")</f>
        <v/>
      </c>
      <c r="BB34" s="36">
        <v>44850</v>
      </c>
      <c r="BC34" s="65" t="s">
        <v>117</v>
      </c>
      <c r="BD34" s="66"/>
    </row>
    <row r="35" spans="1:56" ht="36.75" customHeight="1">
      <c r="A35" s="63">
        <v>21</v>
      </c>
      <c r="B35" s="57" t="s">
        <v>118</v>
      </c>
      <c r="C35" s="31" t="s">
        <v>105</v>
      </c>
      <c r="D35" s="31">
        <v>2022</v>
      </c>
      <c r="E35" s="31">
        <f>VLOOKUP(A35,Tableros_Control!$A:$P,5,0)</f>
        <v>10</v>
      </c>
      <c r="F35" s="31">
        <f>VLOOKUP($A35,Tableros_Control!$A:$P,6,0)</f>
        <v>4</v>
      </c>
      <c r="G35" s="32" t="str">
        <f>IF(AND($D35=G$1,$E35=G$2,$F35=G$4),VLOOKUP($A35,Tableros_Control!$A:$P,16,0),"")</f>
        <v/>
      </c>
      <c r="H35" s="32" t="str">
        <f>IF(AND($D35=H$1,$E35=H$2,$F35=H$4),VLOOKUP($A35,Tableros_Control!$A:$P,16,0),"")</f>
        <v/>
      </c>
      <c r="I35" s="32" t="str">
        <f>IF(AND($D35=I$1,$E35=I$2,$F35=I$4),VLOOKUP($A35,Tableros_Control!$A:$P,16,0),"")</f>
        <v/>
      </c>
      <c r="J35" s="32" t="str">
        <f>IF(AND($D35=J$1,$E35=J$2,$F35=J$4),VLOOKUP($A35,Tableros_Control!$A:$P,16,0),"")</f>
        <v/>
      </c>
      <c r="K35" s="32" t="str">
        <f>IF(AND($D35=K$1,$E35=K$2,$F35=K$4),VLOOKUP($A35,Tableros_Control!$A:$P,16,0),"")</f>
        <v/>
      </c>
      <c r="L35" s="32" t="str">
        <f>IF(AND($D35=L$1,$E35=L$2,$F35=L$4),VLOOKUP($A35,Tableros_Control!$A:$P,16,0),"")</f>
        <v/>
      </c>
      <c r="M35" s="32" t="str">
        <f>IF(AND($D35=M$1,$E35=M$2,$F35=M$4),VLOOKUP($A35,Tableros_Control!$A:$P,16,0),"")</f>
        <v/>
      </c>
      <c r="N35" s="32" t="str">
        <f>IF(AND($D35=N$1,$E35=N$2,$F35=N$4),VLOOKUP($A35,Tableros_Control!$A:$P,16,0),"")</f>
        <v/>
      </c>
      <c r="O35" s="32" t="str">
        <f>IF(AND($D35=O$1,$E35=O$2,$F35=O$4),VLOOKUP($A35,Tableros_Control!$A:$P,16,0),"")</f>
        <v/>
      </c>
      <c r="P35" s="32" t="str">
        <f>IF(AND($D35=P$1,$E35=P$2,$F35=P$4),VLOOKUP($A35,Tableros_Control!$A:$P,16,0),"")</f>
        <v/>
      </c>
      <c r="Q35" s="32" t="str">
        <f>IF(AND($D35=Q$1,$E35=Q$2,$F35=Q$4),VLOOKUP($A35,Tableros_Control!$A:$P,16,0),"")</f>
        <v/>
      </c>
      <c r="R35" s="32" t="str">
        <f>IF(AND($D35=R$1,$E35=R$2,$F35=R$4),VLOOKUP($A35,Tableros_Control!$A:$P,16,0),"")</f>
        <v/>
      </c>
      <c r="S35" s="32" t="str">
        <f>IF(AND($D35=S$1,$E35=S$2,$F35=S$4),VLOOKUP($A35,Tableros_Control!$A:$P,16,0),"")</f>
        <v/>
      </c>
      <c r="T35" s="32" t="str">
        <f>IF(AND($D35=T$1,$E35=T$2,$F35=T$4),VLOOKUP($A35,Tableros_Control!$A:$P,16,0),"")</f>
        <v/>
      </c>
      <c r="U35" s="32" t="str">
        <f>IF(AND($D35=U$1,$E35=U$2,$F35=U$4),VLOOKUP($A35,Tableros_Control!$A:$P,16,0),"")</f>
        <v/>
      </c>
      <c r="V35" s="32" t="str">
        <f>IF(AND($D35=V$1,$E35=V$2,$F35=V$4),VLOOKUP($A35,Tableros_Control!$A:$P,16,0),"")</f>
        <v/>
      </c>
      <c r="W35" s="32" t="str">
        <f>IF(AND($D35=W$1,$E35=W$2,$F35=W$4),VLOOKUP($A35,Tableros_Control!$A:$P,16,0),"")</f>
        <v/>
      </c>
      <c r="X35" s="32" t="str">
        <f>IF(AND($D35=X$1,$E35=X$2,$F35=X$4),VLOOKUP($A35,Tableros_Control!$A:$P,16,0),"")</f>
        <v/>
      </c>
      <c r="Y35" s="32" t="str">
        <f>IF(AND($D35=Y$1,$E35=Y$2,$F35=Y$4),VLOOKUP($A35,Tableros_Control!$A:$P,16,0),"")</f>
        <v/>
      </c>
      <c r="Z35" s="32" t="str">
        <f>IF(AND($D35=Z$1,$E35=Z$2,$F35=Z$4),VLOOKUP($A35,Tableros_Control!$A:$P,16,0),"")</f>
        <v/>
      </c>
      <c r="AA35" s="32" t="str">
        <f>IF(AND($D35=AA$1,$E35=AA$2,$F35=AA$4),VLOOKUP($A35,Tableros_Control!$A:$P,16,0),"")</f>
        <v/>
      </c>
      <c r="AB35" s="32" t="str">
        <f>IF(AND($D35=AB$1,$E35=AB$2,$F35=AB$4),VLOOKUP($A35,Tableros_Control!$A:$P,16,0),"")</f>
        <v/>
      </c>
      <c r="AC35" s="32" t="str">
        <f>IF(AND($D35=AC$1,$E35=AC$2,$F35=AC$4),VLOOKUP($A35,Tableros_Control!$A:$P,16,0),"")</f>
        <v/>
      </c>
      <c r="AD35" s="32" t="str">
        <f>IF(AND($D35=AD$1,$E35=AD$2,$F35=AD$4),VLOOKUP($A35,Tableros_Control!$A:$P,16,0),"")</f>
        <v/>
      </c>
      <c r="AE35" s="32" t="str">
        <f>IF(AND($D35=AE$1,$E35=AE$2,$F35=AE$4),VLOOKUP($A35,Tableros_Control!$A:$P,16,0),"")</f>
        <v/>
      </c>
      <c r="AF35" s="32" t="str">
        <f>IF(AND($D35=AF$1,$E35=AF$2,$F35=AF$4),VLOOKUP($A35,Tableros_Control!$A:$P,16,0),"")</f>
        <v/>
      </c>
      <c r="AG35" s="32" t="str">
        <f>IF(AND($D35=AG$1,$E35=AG$2,$F35=AG$4),VLOOKUP($A35,Tableros_Control!$A:$P,16,0),"")</f>
        <v/>
      </c>
      <c r="AH35" s="32" t="str">
        <f>IF(AND($D35=AH$1,$E35=AH$2,$F35=AH$4),VLOOKUP($A35,Tableros_Control!$A:$P,16,0),"")</f>
        <v/>
      </c>
      <c r="AI35" s="32" t="str">
        <f>IF(AND($D35=AI$1,$E35=AI$2,$F35=AI$4),VLOOKUP($A35,Tableros_Control!$A:$P,16,0),"")</f>
        <v/>
      </c>
      <c r="AJ35" s="32" t="str">
        <f>IF(AND($D35=AJ$1,$E35=AJ$2,$F35=AJ$4),VLOOKUP($A35,Tableros_Control!$A:$P,16,0),"")</f>
        <v/>
      </c>
      <c r="AK35" s="32" t="str">
        <f>IF(AND($D35=AK$1,$E35=AK$2,$F35=AK$4),VLOOKUP($A35,Tableros_Control!$A:$P,16,0),"")</f>
        <v/>
      </c>
      <c r="AL35" s="32">
        <f ca="1">IF(AND($D35=AL$1,$E35=AL$2,$F35=AL$4),VLOOKUP($A35,Tableros_Control!$A:$P,16,0),"")</f>
        <v>5</v>
      </c>
      <c r="AM35" s="32" t="str">
        <f>IF(AND($D35=AM$1,$E35=AM$2,$F35=AM$4),VLOOKUP($A35,Tableros_Control!$A:$P,16,0),"")</f>
        <v/>
      </c>
      <c r="AN35" s="32" t="str">
        <f>IF(AND($D35=AN$1,$E35=AN$2,$F35=AN$4),VLOOKUP($A35,Tableros_Control!$A:$P,16,0),"")</f>
        <v/>
      </c>
      <c r="AO35" s="32" t="str">
        <f>IF(AND($D35=AO$1,$E35=AO$2,$F35=AO$4),VLOOKUP($A35,Tableros_Control!$A:$P,16,0),"")</f>
        <v/>
      </c>
      <c r="AP35" s="32" t="str">
        <f>IF(AND($D35=AP$1,$E35=AP$2,$F35=AP$4),VLOOKUP($A35,Tableros_Control!$A:$P,16,0),"")</f>
        <v/>
      </c>
      <c r="AQ35" s="32" t="str">
        <f>IF(AND($D35=AQ$1,$E35=AQ$2,$F35=AQ$4),VLOOKUP($A35,Tableros_Control!$A:$P,16,0),"")</f>
        <v/>
      </c>
      <c r="AR35" s="32" t="str">
        <f>IF(AND($D35=AR$1,$E35=AR$2,$F35=AR$4),VLOOKUP($A35,Tableros_Control!$A:$P,16,0),"")</f>
        <v/>
      </c>
      <c r="AS35" s="32" t="str">
        <f>IF(AND($D35=AS$1,$E35=AS$2,$F35=AS$4),VLOOKUP($A35,Tableros_Control!$A:$P,16,0),"")</f>
        <v/>
      </c>
      <c r="AT35" s="32" t="str">
        <f>IF(AND($D35=AT$1,$E35=AT$2,$F35=AT$4),VLOOKUP($A35,Tableros_Control!$A:$P,16,0),"")</f>
        <v/>
      </c>
      <c r="AU35" s="32" t="str">
        <f>IF(AND($D35=AU$1,$E35=AU$2,$F35=AU$4),VLOOKUP($A35,Tableros_Control!$A:$P,16,0),"")</f>
        <v/>
      </c>
      <c r="AV35" s="32" t="str">
        <f>IF(AND($D35=AV$1,$E35=AV$2,$F35=AV$4),VLOOKUP($A35,Tableros_Control!$A:$P,16,0),"")</f>
        <v/>
      </c>
      <c r="AW35" s="32" t="str">
        <f>IF(AND($D35=AW$1,$E35=AW$2,$F35=AW$4),VLOOKUP($A35,Tableros_Control!$A:$P,16,0),"")</f>
        <v/>
      </c>
      <c r="AX35" s="32" t="str">
        <f>IF(AND($D35=AX$1,$E35=AX$2,$F35=AX$4),VLOOKUP($A35,Tableros_Control!$A:$P,16,0),"")</f>
        <v/>
      </c>
      <c r="AY35" s="32" t="str">
        <f>IF(AND($D35=AY$1,$E35=AY$2,$F35=AY$4),VLOOKUP($A35,Tableros_Control!$A:$P,16,0),"")</f>
        <v/>
      </c>
      <c r="AZ35" s="32" t="str">
        <f>IF(AND($D35=AZ$1,$E35=AZ$2,$F35=AZ$4),VLOOKUP($A35,Tableros_Control!$A:$P,16,0),"")</f>
        <v/>
      </c>
      <c r="BA35" s="33" t="str">
        <f>IF(AND($D35=BA$1,$E35=BA$2,$F35=BA$4),VLOOKUP($A35,Tableros_Control!$A:$P,16,0),"")</f>
        <v/>
      </c>
      <c r="BB35" s="36">
        <v>44893</v>
      </c>
      <c r="BC35" s="49" t="s">
        <v>119</v>
      </c>
      <c r="BD35" s="27"/>
    </row>
    <row r="36" spans="1:56" ht="36.75" customHeight="1">
      <c r="A36" s="63">
        <v>22</v>
      </c>
      <c r="B36" s="57" t="s">
        <v>120</v>
      </c>
      <c r="C36" s="31" t="s">
        <v>121</v>
      </c>
      <c r="D36" s="31">
        <v>2022</v>
      </c>
      <c r="E36" s="31">
        <f>VLOOKUP(A36,Tableros_Control!$A:$P,5,0)</f>
        <v>11</v>
      </c>
      <c r="F36" s="31">
        <f>VLOOKUP($A36,Tableros_Control!$A:$P,6,0)</f>
        <v>4</v>
      </c>
      <c r="G36" s="32" t="str">
        <f>IF(AND($D36=G$1,$E36=G$2,$F36=G$4),VLOOKUP($A36,Tableros_Control!$A:$P,16,0),"")</f>
        <v/>
      </c>
      <c r="H36" s="32" t="str">
        <f>IF(AND($D36=H$1,$E36=H$2,$F36=H$4),VLOOKUP($A36,Tableros_Control!$A:$P,16,0),"")</f>
        <v/>
      </c>
      <c r="I36" s="32" t="str">
        <f>IF(AND($D36=I$1,$E36=I$2,$F36=I$4),VLOOKUP($A36,Tableros_Control!$A:$P,16,0),"")</f>
        <v/>
      </c>
      <c r="J36" s="32" t="str">
        <f>IF(AND($D36=J$1,$E36=J$2,$F36=J$4),VLOOKUP($A36,Tableros_Control!$A:$P,16,0),"")</f>
        <v/>
      </c>
      <c r="K36" s="32" t="str">
        <f>IF(AND($D36=K$1,$E36=K$2,$F36=K$4),VLOOKUP($A36,Tableros_Control!$A:$P,16,0),"")</f>
        <v/>
      </c>
      <c r="L36" s="32" t="str">
        <f>IF(AND($D36=L$1,$E36=L$2,$F36=L$4),VLOOKUP($A36,Tableros_Control!$A:$P,16,0),"")</f>
        <v/>
      </c>
      <c r="M36" s="32" t="str">
        <f>IF(AND($D36=M$1,$E36=M$2,$F36=M$4),VLOOKUP($A36,Tableros_Control!$A:$P,16,0),"")</f>
        <v/>
      </c>
      <c r="N36" s="32" t="str">
        <f>IF(AND($D36=N$1,$E36=N$2,$F36=N$4),VLOOKUP($A36,Tableros_Control!$A:$P,16,0),"")</f>
        <v/>
      </c>
      <c r="O36" s="32" t="str">
        <f>IF(AND($D36=O$1,$E36=O$2,$F36=O$4),VLOOKUP($A36,Tableros_Control!$A:$P,16,0),"")</f>
        <v/>
      </c>
      <c r="P36" s="32" t="str">
        <f>IF(AND($D36=P$1,$E36=P$2,$F36=P$4),VLOOKUP($A36,Tableros_Control!$A:$P,16,0),"")</f>
        <v/>
      </c>
      <c r="Q36" s="32" t="str">
        <f>IF(AND($D36=Q$1,$E36=Q$2,$F36=Q$4),VLOOKUP($A36,Tableros_Control!$A:$P,16,0),"")</f>
        <v/>
      </c>
      <c r="R36" s="32" t="str">
        <f>IF(AND($D36=R$1,$E36=R$2,$F36=R$4),VLOOKUP($A36,Tableros_Control!$A:$P,16,0),"")</f>
        <v/>
      </c>
      <c r="S36" s="32" t="str">
        <f>IF(AND($D36=S$1,$E36=S$2,$F36=S$4),VLOOKUP($A36,Tableros_Control!$A:$P,16,0),"")</f>
        <v/>
      </c>
      <c r="T36" s="32" t="str">
        <f>IF(AND($D36=T$1,$E36=T$2,$F36=T$4),VLOOKUP($A36,Tableros_Control!$A:$P,16,0),"")</f>
        <v/>
      </c>
      <c r="U36" s="32" t="str">
        <f>IF(AND($D36=U$1,$E36=U$2,$F36=U$4),VLOOKUP($A36,Tableros_Control!$A:$P,16,0),"")</f>
        <v/>
      </c>
      <c r="V36" s="32" t="str">
        <f>IF(AND($D36=V$1,$E36=V$2,$F36=V$4),VLOOKUP($A36,Tableros_Control!$A:$P,16,0),"")</f>
        <v/>
      </c>
      <c r="W36" s="32" t="str">
        <f>IF(AND($D36=W$1,$E36=W$2,$F36=W$4),VLOOKUP($A36,Tableros_Control!$A:$P,16,0),"")</f>
        <v/>
      </c>
      <c r="X36" s="32" t="str">
        <f>IF(AND($D36=X$1,$E36=X$2,$F36=X$4),VLOOKUP($A36,Tableros_Control!$A:$P,16,0),"")</f>
        <v/>
      </c>
      <c r="Y36" s="32" t="str">
        <f>IF(AND($D36=Y$1,$E36=Y$2,$F36=Y$4),VLOOKUP($A36,Tableros_Control!$A:$P,16,0),"")</f>
        <v/>
      </c>
      <c r="Z36" s="32" t="str">
        <f>IF(AND($D36=Z$1,$E36=Z$2,$F36=Z$4),VLOOKUP($A36,Tableros_Control!$A:$P,16,0),"")</f>
        <v/>
      </c>
      <c r="AA36" s="32" t="str">
        <f>IF(AND($D36=AA$1,$E36=AA$2,$F36=AA$4),VLOOKUP($A36,Tableros_Control!$A:$P,16,0),"")</f>
        <v/>
      </c>
      <c r="AB36" s="32" t="str">
        <f>IF(AND($D36=AB$1,$E36=AB$2,$F36=AB$4),VLOOKUP($A36,Tableros_Control!$A:$P,16,0),"")</f>
        <v/>
      </c>
      <c r="AC36" s="32" t="str">
        <f>IF(AND($D36=AC$1,$E36=AC$2,$F36=AC$4),VLOOKUP($A36,Tableros_Control!$A:$P,16,0),"")</f>
        <v/>
      </c>
      <c r="AD36" s="32" t="str">
        <f>IF(AND($D36=AD$1,$E36=AD$2,$F36=AD$4),VLOOKUP($A36,Tableros_Control!$A:$P,16,0),"")</f>
        <v/>
      </c>
      <c r="AE36" s="32" t="str">
        <f>IF(AND($D36=AE$1,$E36=AE$2,$F36=AE$4),VLOOKUP($A36,Tableros_Control!$A:$P,16,0),"")</f>
        <v/>
      </c>
      <c r="AF36" s="32" t="str">
        <f>IF(AND($D36=AF$1,$E36=AF$2,$F36=AF$4),VLOOKUP($A36,Tableros_Control!$A:$P,16,0),"")</f>
        <v/>
      </c>
      <c r="AG36" s="32" t="str">
        <f>IF(AND($D36=AG$1,$E36=AG$2,$F36=AG$4),VLOOKUP($A36,Tableros_Control!$A:$P,16,0),"")</f>
        <v/>
      </c>
      <c r="AH36" s="32" t="str">
        <f>IF(AND($D36=AH$1,$E36=AH$2,$F36=AH$4),VLOOKUP($A36,Tableros_Control!$A:$P,16,0),"")</f>
        <v/>
      </c>
      <c r="AI36" s="32" t="str">
        <f>IF(AND($D36=AI$1,$E36=AI$2,$F36=AI$4),VLOOKUP($A36,Tableros_Control!$A:$P,16,0),"")</f>
        <v/>
      </c>
      <c r="AJ36" s="32" t="str">
        <f>IF(AND($D36=AJ$1,$E36=AJ$2,$F36=AJ$4),VLOOKUP($A36,Tableros_Control!$A:$P,16,0),"")</f>
        <v/>
      </c>
      <c r="AK36" s="32" t="str">
        <f>IF(AND($D36=AK$1,$E36=AK$2,$F36=AK$4),VLOOKUP($A36,Tableros_Control!$A:$P,16,0),"")</f>
        <v/>
      </c>
      <c r="AL36" s="32" t="str">
        <f>IF(AND($D36=AL$1,$E36=AL$2,$F36=AL$4),VLOOKUP($A36,Tableros_Control!$A:$P,16,0),"")</f>
        <v/>
      </c>
      <c r="AM36" s="32" t="str">
        <f>IF(AND($D36=AM$1,$E36=AM$2,$F36=AM$4),VLOOKUP($A36,Tableros_Control!$A:$P,16,0),"")</f>
        <v/>
      </c>
      <c r="AN36" s="32" t="str">
        <f>IF(AND($D36=AN$1,$E36=AN$2,$F36=AN$4),VLOOKUP($A36,Tableros_Control!$A:$P,16,0),"")</f>
        <v/>
      </c>
      <c r="AO36" s="32" t="str">
        <f>IF(AND($D36=AO$1,$E36=AO$2,$F36=AO$4),VLOOKUP($A36,Tableros_Control!$A:$P,16,0),"")</f>
        <v/>
      </c>
      <c r="AP36" s="32">
        <f ca="1">IF(AND($D36=AP$1,$E36=AP$2,$F36=AP$4),VLOOKUP($A36,Tableros_Control!$A:$P,16,0),"")</f>
        <v>1</v>
      </c>
      <c r="AQ36" s="32" t="str">
        <f>IF(AND($D36=AQ$1,$E36=AQ$2,$F36=AQ$4),VLOOKUP($A36,Tableros_Control!$A:$P,16,0),"")</f>
        <v/>
      </c>
      <c r="AR36" s="32" t="str">
        <f>IF(AND($D36=AR$1,$E36=AR$2,$F36=AR$4),VLOOKUP($A36,Tableros_Control!$A:$P,16,0),"")</f>
        <v/>
      </c>
      <c r="AS36" s="32" t="str">
        <f>IF(AND($D36=AS$1,$E36=AS$2,$F36=AS$4),VLOOKUP($A36,Tableros_Control!$A:$P,16,0),"")</f>
        <v/>
      </c>
      <c r="AT36" s="32" t="str">
        <f>IF(AND($D36=AT$1,$E36=AT$2,$F36=AT$4),VLOOKUP($A36,Tableros_Control!$A:$P,16,0),"")</f>
        <v/>
      </c>
      <c r="AU36" s="32" t="str">
        <f>IF(AND($D36=AU$1,$E36=AU$2,$F36=AU$4),VLOOKUP($A36,Tableros_Control!$A:$P,16,0),"")</f>
        <v/>
      </c>
      <c r="AV36" s="32" t="str">
        <f>IF(AND($D36=AV$1,$E36=AV$2,$F36=AV$4),VLOOKUP($A36,Tableros_Control!$A:$P,16,0),"")</f>
        <v/>
      </c>
      <c r="AW36" s="32" t="str">
        <f>IF(AND($D36=AW$1,$E36=AW$2,$F36=AW$4),VLOOKUP($A36,Tableros_Control!$A:$P,16,0),"")</f>
        <v/>
      </c>
      <c r="AX36" s="32" t="str">
        <f>IF(AND($D36=AX$1,$E36=AX$2,$F36=AX$4),VLOOKUP($A36,Tableros_Control!$A:$P,16,0),"")</f>
        <v/>
      </c>
      <c r="AY36" s="32" t="str">
        <f>IF(AND($D36=AY$1,$E36=AY$2,$F36=AY$4),VLOOKUP($A36,Tableros_Control!$A:$P,16,0),"")</f>
        <v/>
      </c>
      <c r="AZ36" s="32" t="str">
        <f>IF(AND($D36=AZ$1,$E36=AZ$2,$F36=AZ$4),VLOOKUP($A36,Tableros_Control!$A:$P,16,0),"")</f>
        <v/>
      </c>
      <c r="BA36" s="33" t="str">
        <f>IF(AND($D36=BA$1,$E36=BA$2,$F36=BA$4),VLOOKUP($A36,Tableros_Control!$A:$P,16,0),"")</f>
        <v/>
      </c>
      <c r="BB36" s="36">
        <v>44893</v>
      </c>
      <c r="BC36" s="49" t="s">
        <v>122</v>
      </c>
      <c r="BD36" s="27"/>
    </row>
    <row r="37" spans="1:56" ht="57" customHeight="1">
      <c r="A37" s="63">
        <v>23</v>
      </c>
      <c r="B37" s="57" t="s">
        <v>123</v>
      </c>
      <c r="C37" s="31" t="s">
        <v>124</v>
      </c>
      <c r="D37" s="31">
        <v>2022</v>
      </c>
      <c r="E37" s="31">
        <f>VLOOKUP(A37,Tableros_Control!$A:$P,5,0)</f>
        <v>11</v>
      </c>
      <c r="F37" s="31">
        <f>VLOOKUP($A37,Tableros_Control!$A:$P,6,0)</f>
        <v>4</v>
      </c>
      <c r="G37" s="32" t="str">
        <f>IF(AND($D37=G$1,$E37=G$2,$F37=G$4),VLOOKUP($A37,Tableros_Control!$A:$P,16,0),"")</f>
        <v/>
      </c>
      <c r="H37" s="32" t="str">
        <f>IF(AND($D37=H$1,$E37=H$2,$F37=H$4),VLOOKUP($A37,Tableros_Control!$A:$P,16,0),"")</f>
        <v/>
      </c>
      <c r="I37" s="32" t="str">
        <f>IF(AND($D37=I$1,$E37=I$2,$F37=I$4),VLOOKUP($A37,Tableros_Control!$A:$P,16,0),"")</f>
        <v/>
      </c>
      <c r="J37" s="32" t="str">
        <f>IF(AND($D37=J$1,$E37=J$2,$F37=J$4),VLOOKUP($A37,Tableros_Control!$A:$P,16,0),"")</f>
        <v/>
      </c>
      <c r="K37" s="32" t="str">
        <f>IF(AND($D37=K$1,$E37=K$2,$F37=K$4),VLOOKUP($A37,Tableros_Control!$A:$P,16,0),"")</f>
        <v/>
      </c>
      <c r="L37" s="32" t="str">
        <f>IF(AND($D37=L$1,$E37=L$2,$F37=L$4),VLOOKUP($A37,Tableros_Control!$A:$P,16,0),"")</f>
        <v/>
      </c>
      <c r="M37" s="32" t="str">
        <f>IF(AND($D37=M$1,$E37=M$2,$F37=M$4),VLOOKUP($A37,Tableros_Control!$A:$P,16,0),"")</f>
        <v/>
      </c>
      <c r="N37" s="32" t="str">
        <f>IF(AND($D37=N$1,$E37=N$2,$F37=N$4),VLOOKUP($A37,Tableros_Control!$A:$P,16,0),"")</f>
        <v/>
      </c>
      <c r="O37" s="32" t="str">
        <f>IF(AND($D37=O$1,$E37=O$2,$F37=O$4),VLOOKUP($A37,Tableros_Control!$A:$P,16,0),"")</f>
        <v/>
      </c>
      <c r="P37" s="32" t="str">
        <f>IF(AND($D37=P$1,$E37=P$2,$F37=P$4),VLOOKUP($A37,Tableros_Control!$A:$P,16,0),"")</f>
        <v/>
      </c>
      <c r="Q37" s="32" t="str">
        <f>IF(AND($D37=Q$1,$E37=Q$2,$F37=Q$4),VLOOKUP($A37,Tableros_Control!$A:$P,16,0),"")</f>
        <v/>
      </c>
      <c r="R37" s="32" t="str">
        <f>IF(AND($D37=R$1,$E37=R$2,$F37=R$4),VLOOKUP($A37,Tableros_Control!$A:$P,16,0),"")</f>
        <v/>
      </c>
      <c r="S37" s="32" t="str">
        <f>IF(AND($D37=S$1,$E37=S$2,$F37=S$4),VLOOKUP($A37,Tableros_Control!$A:$P,16,0),"")</f>
        <v/>
      </c>
      <c r="T37" s="32" t="str">
        <f>IF(AND($D37=T$1,$E37=T$2,$F37=T$4),VLOOKUP($A37,Tableros_Control!$A:$P,16,0),"")</f>
        <v/>
      </c>
      <c r="U37" s="32" t="str">
        <f>IF(AND($D37=U$1,$E37=U$2,$F37=U$4),VLOOKUP($A37,Tableros_Control!$A:$P,16,0),"")</f>
        <v/>
      </c>
      <c r="V37" s="32" t="str">
        <f>IF(AND($D37=V$1,$E37=V$2,$F37=V$4),VLOOKUP($A37,Tableros_Control!$A:$P,16,0),"")</f>
        <v/>
      </c>
      <c r="W37" s="32" t="str">
        <f>IF(AND($D37=W$1,$E37=W$2,$F37=W$4),VLOOKUP($A37,Tableros_Control!$A:$P,16,0),"")</f>
        <v/>
      </c>
      <c r="X37" s="32" t="str">
        <f>IF(AND($D37=X$1,$E37=X$2,$F37=X$4),VLOOKUP($A37,Tableros_Control!$A:$P,16,0),"")</f>
        <v/>
      </c>
      <c r="Y37" s="32" t="str">
        <f>IF(AND($D37=Y$1,$E37=Y$2,$F37=Y$4),VLOOKUP($A37,Tableros_Control!$A:$P,16,0),"")</f>
        <v/>
      </c>
      <c r="Z37" s="32" t="str">
        <f>IF(AND($D37=Z$1,$E37=Z$2,$F37=Z$4),VLOOKUP($A37,Tableros_Control!$A:$P,16,0),"")</f>
        <v/>
      </c>
      <c r="AA37" s="32" t="str">
        <f>IF(AND($D37=AA$1,$E37=AA$2,$F37=AA$4),VLOOKUP($A37,Tableros_Control!$A:$P,16,0),"")</f>
        <v/>
      </c>
      <c r="AB37" s="32" t="str">
        <f>IF(AND($D37=AB$1,$E37=AB$2,$F37=AB$4),VLOOKUP($A37,Tableros_Control!$A:$P,16,0),"")</f>
        <v/>
      </c>
      <c r="AC37" s="32" t="str">
        <f>IF(AND($D37=AC$1,$E37=AC$2,$F37=AC$4),VLOOKUP($A37,Tableros_Control!$A:$P,16,0),"")</f>
        <v/>
      </c>
      <c r="AD37" s="32" t="str">
        <f>IF(AND($D37=AD$1,$E37=AD$2,$F37=AD$4),VLOOKUP($A37,Tableros_Control!$A:$P,16,0),"")</f>
        <v/>
      </c>
      <c r="AE37" s="32" t="str">
        <f>IF(AND($D37=AE$1,$E37=AE$2,$F37=AE$4),VLOOKUP($A37,Tableros_Control!$A:$P,16,0),"")</f>
        <v/>
      </c>
      <c r="AF37" s="32" t="str">
        <f>IF(AND($D37=AF$1,$E37=AF$2,$F37=AF$4),VLOOKUP($A37,Tableros_Control!$A:$P,16,0),"")</f>
        <v/>
      </c>
      <c r="AG37" s="32" t="str">
        <f>IF(AND($D37=AG$1,$E37=AG$2,$F37=AG$4),VLOOKUP($A37,Tableros_Control!$A:$P,16,0),"")</f>
        <v/>
      </c>
      <c r="AH37" s="32" t="str">
        <f>IF(AND($D37=AH$1,$E37=AH$2,$F37=AH$4),VLOOKUP($A37,Tableros_Control!$A:$P,16,0),"")</f>
        <v/>
      </c>
      <c r="AI37" s="32" t="str">
        <f>IF(AND($D37=AI$1,$E37=AI$2,$F37=AI$4),VLOOKUP($A37,Tableros_Control!$A:$P,16,0),"")</f>
        <v/>
      </c>
      <c r="AJ37" s="32" t="str">
        <f>IF(AND($D37=AJ$1,$E37=AJ$2,$F37=AJ$4),VLOOKUP($A37,Tableros_Control!$A:$P,16,0),"")</f>
        <v/>
      </c>
      <c r="AK37" s="32" t="str">
        <f>IF(AND($D37=AK$1,$E37=AK$2,$F37=AK$4),VLOOKUP($A37,Tableros_Control!$A:$P,16,0),"")</f>
        <v/>
      </c>
      <c r="AL37" s="32" t="str">
        <f>IF(AND($D37=AL$1,$E37=AL$2,$F37=AL$4),VLOOKUP($A37,Tableros_Control!$A:$P,16,0),"")</f>
        <v/>
      </c>
      <c r="AM37" s="32" t="str">
        <f>IF(AND($D37=AM$1,$E37=AM$2,$F37=AM$4),VLOOKUP($A37,Tableros_Control!$A:$P,16,0),"")</f>
        <v/>
      </c>
      <c r="AN37" s="32" t="str">
        <f>IF(AND($D37=AN$1,$E37=AN$2,$F37=AN$4),VLOOKUP($A37,Tableros_Control!$A:$P,16,0),"")</f>
        <v/>
      </c>
      <c r="AO37" s="32" t="str">
        <f>IF(AND($D37=AO$1,$E37=AO$2,$F37=AO$4),VLOOKUP($A37,Tableros_Control!$A:$P,16,0),"")</f>
        <v/>
      </c>
      <c r="AP37" s="32">
        <f ca="1">IF(AND($D37=AP$1,$E37=AP$2,$F37=AP$4),VLOOKUP($A37,Tableros_Control!$A:$P,16,0),"")</f>
        <v>1</v>
      </c>
      <c r="AQ37" s="32" t="str">
        <f>IF(AND($D37=AQ$1,$E37=AQ$2,$F37=AQ$4),VLOOKUP($A37,Tableros_Control!$A:$P,16,0),"")</f>
        <v/>
      </c>
      <c r="AR37" s="32" t="str">
        <f>IF(AND($D37=AR$1,$E37=AR$2,$F37=AR$4),VLOOKUP($A37,Tableros_Control!$A:$P,16,0),"")</f>
        <v/>
      </c>
      <c r="AS37" s="32" t="str">
        <f>IF(AND($D37=AS$1,$E37=AS$2,$F37=AS$4),VLOOKUP($A37,Tableros_Control!$A:$P,16,0),"")</f>
        <v/>
      </c>
      <c r="AT37" s="32" t="str">
        <f>IF(AND($D37=AT$1,$E37=AT$2,$F37=AT$4),VLOOKUP($A37,Tableros_Control!$A:$P,16,0),"")</f>
        <v/>
      </c>
      <c r="AU37" s="32" t="str">
        <f>IF(AND($D37=AU$1,$E37=AU$2,$F37=AU$4),VLOOKUP($A37,Tableros_Control!$A:$P,16,0),"")</f>
        <v/>
      </c>
      <c r="AV37" s="32" t="str">
        <f>IF(AND($D37=AV$1,$E37=AV$2,$F37=AV$4),VLOOKUP($A37,Tableros_Control!$A:$P,16,0),"")</f>
        <v/>
      </c>
      <c r="AW37" s="32" t="str">
        <f>IF(AND($D37=AW$1,$E37=AW$2,$F37=AW$4),VLOOKUP($A37,Tableros_Control!$A:$P,16,0),"")</f>
        <v/>
      </c>
      <c r="AX37" s="32" t="str">
        <f>IF(AND($D37=AX$1,$E37=AX$2,$F37=AX$4),VLOOKUP($A37,Tableros_Control!$A:$P,16,0),"")</f>
        <v/>
      </c>
      <c r="AY37" s="32" t="str">
        <f>IF(AND($D37=AY$1,$E37=AY$2,$F37=AY$4),VLOOKUP($A37,Tableros_Control!$A:$P,16,0),"")</f>
        <v/>
      </c>
      <c r="AZ37" s="32" t="str">
        <f>IF(AND($D37=AZ$1,$E37=AZ$2,$F37=AZ$4),VLOOKUP($A37,Tableros_Control!$A:$P,16,0),"")</f>
        <v/>
      </c>
      <c r="BA37" s="33" t="str">
        <f>IF(AND($D37=BA$1,$E37=BA$2,$F37=BA$4),VLOOKUP($A37,Tableros_Control!$A:$P,16,0),"")</f>
        <v/>
      </c>
      <c r="BB37" s="36">
        <v>44893</v>
      </c>
      <c r="BC37" s="49" t="s">
        <v>125</v>
      </c>
      <c r="BD37" s="58"/>
    </row>
    <row r="38" spans="1:56" ht="36.75" customHeight="1">
      <c r="A38" s="63">
        <v>24</v>
      </c>
      <c r="B38" s="57" t="s">
        <v>126</v>
      </c>
      <c r="C38" s="31" t="s">
        <v>124</v>
      </c>
      <c r="D38" s="31">
        <v>2022</v>
      </c>
      <c r="E38" s="31">
        <f>VLOOKUP(A38,Tableros_Control!$A:$P,5,0)</f>
        <v>11</v>
      </c>
      <c r="F38" s="31">
        <f>VLOOKUP($A38,Tableros_Control!$A:$P,6,0)</f>
        <v>4</v>
      </c>
      <c r="G38" s="32" t="str">
        <f>IF(AND($D38=G$1,$E38=G$2,$F38=G$4),VLOOKUP($A38,Tableros_Control!$A:$P,16,0),"")</f>
        <v/>
      </c>
      <c r="H38" s="32" t="str">
        <f>IF(AND($D38=H$1,$E38=H$2,$F38=H$4),VLOOKUP($A38,Tableros_Control!$A:$P,16,0),"")</f>
        <v/>
      </c>
      <c r="I38" s="32" t="str">
        <f>IF(AND($D38=I$1,$E38=I$2,$F38=I$4),VLOOKUP($A38,Tableros_Control!$A:$P,16,0),"")</f>
        <v/>
      </c>
      <c r="J38" s="32" t="str">
        <f>IF(AND($D38=J$1,$E38=J$2,$F38=J$4),VLOOKUP($A38,Tableros_Control!$A:$P,16,0),"")</f>
        <v/>
      </c>
      <c r="K38" s="32" t="str">
        <f>IF(AND($D38=K$1,$E38=K$2,$F38=K$4),VLOOKUP($A38,Tableros_Control!$A:$P,16,0),"")</f>
        <v/>
      </c>
      <c r="L38" s="32" t="str">
        <f>IF(AND($D38=L$1,$E38=L$2,$F38=L$4),VLOOKUP($A38,Tableros_Control!$A:$P,16,0),"")</f>
        <v/>
      </c>
      <c r="M38" s="32" t="str">
        <f>IF(AND($D38=M$1,$E38=M$2,$F38=M$4),VLOOKUP($A38,Tableros_Control!$A:$P,16,0),"")</f>
        <v/>
      </c>
      <c r="N38" s="32" t="str">
        <f>IF(AND($D38=N$1,$E38=N$2,$F38=N$4),VLOOKUP($A38,Tableros_Control!$A:$P,16,0),"")</f>
        <v/>
      </c>
      <c r="O38" s="32" t="str">
        <f>IF(AND($D38=O$1,$E38=O$2,$F38=O$4),VLOOKUP($A38,Tableros_Control!$A:$P,16,0),"")</f>
        <v/>
      </c>
      <c r="P38" s="32" t="str">
        <f>IF(AND($D38=P$1,$E38=P$2,$F38=P$4),VLOOKUP($A38,Tableros_Control!$A:$P,16,0),"")</f>
        <v/>
      </c>
      <c r="Q38" s="32" t="str">
        <f>IF(AND($D38=Q$1,$E38=Q$2,$F38=Q$4),VLOOKUP($A38,Tableros_Control!$A:$P,16,0),"")</f>
        <v/>
      </c>
      <c r="R38" s="32" t="str">
        <f>IF(AND($D38=R$1,$E38=R$2,$F38=R$4),VLOOKUP($A38,Tableros_Control!$A:$P,16,0),"")</f>
        <v/>
      </c>
      <c r="S38" s="32" t="str">
        <f>IF(AND($D38=S$1,$E38=S$2,$F38=S$4),VLOOKUP($A38,Tableros_Control!$A:$P,16,0),"")</f>
        <v/>
      </c>
      <c r="T38" s="32" t="str">
        <f>IF(AND($D38=T$1,$E38=T$2,$F38=T$4),VLOOKUP($A38,Tableros_Control!$A:$P,16,0),"")</f>
        <v/>
      </c>
      <c r="U38" s="32" t="str">
        <f>IF(AND($D38=U$1,$E38=U$2,$F38=U$4),VLOOKUP($A38,Tableros_Control!$A:$P,16,0),"")</f>
        <v/>
      </c>
      <c r="V38" s="32" t="str">
        <f>IF(AND($D38=V$1,$E38=V$2,$F38=V$4),VLOOKUP($A38,Tableros_Control!$A:$P,16,0),"")</f>
        <v/>
      </c>
      <c r="W38" s="32" t="str">
        <f>IF(AND($D38=W$1,$E38=W$2,$F38=W$4),VLOOKUP($A38,Tableros_Control!$A:$P,16,0),"")</f>
        <v/>
      </c>
      <c r="X38" s="32" t="str">
        <f>IF(AND($D38=X$1,$E38=X$2,$F38=X$4),VLOOKUP($A38,Tableros_Control!$A:$P,16,0),"")</f>
        <v/>
      </c>
      <c r="Y38" s="32" t="str">
        <f>IF(AND($D38=Y$1,$E38=Y$2,$F38=Y$4),VLOOKUP($A38,Tableros_Control!$A:$P,16,0),"")</f>
        <v/>
      </c>
      <c r="Z38" s="32" t="str">
        <f>IF(AND($D38=Z$1,$E38=Z$2,$F38=Z$4),VLOOKUP($A38,Tableros_Control!$A:$P,16,0),"")</f>
        <v/>
      </c>
      <c r="AA38" s="32" t="str">
        <f>IF(AND($D38=AA$1,$E38=AA$2,$F38=AA$4),VLOOKUP($A38,Tableros_Control!$A:$P,16,0),"")</f>
        <v/>
      </c>
      <c r="AB38" s="32" t="str">
        <f>IF(AND($D38=AB$1,$E38=AB$2,$F38=AB$4),VLOOKUP($A38,Tableros_Control!$A:$P,16,0),"")</f>
        <v/>
      </c>
      <c r="AC38" s="32" t="str">
        <f>IF(AND($D38=AC$1,$E38=AC$2,$F38=AC$4),VLOOKUP($A38,Tableros_Control!$A:$P,16,0),"")</f>
        <v/>
      </c>
      <c r="AD38" s="32" t="str">
        <f>IF(AND($D38=AD$1,$E38=AD$2,$F38=AD$4),VLOOKUP($A38,Tableros_Control!$A:$P,16,0),"")</f>
        <v/>
      </c>
      <c r="AE38" s="32" t="str">
        <f>IF(AND($D38=AE$1,$E38=AE$2,$F38=AE$4),VLOOKUP($A38,Tableros_Control!$A:$P,16,0),"")</f>
        <v/>
      </c>
      <c r="AF38" s="32" t="str">
        <f>IF(AND($D38=AF$1,$E38=AF$2,$F38=AF$4),VLOOKUP($A38,Tableros_Control!$A:$P,16,0),"")</f>
        <v/>
      </c>
      <c r="AG38" s="32" t="str">
        <f>IF(AND($D38=AG$1,$E38=AG$2,$F38=AG$4),VLOOKUP($A38,Tableros_Control!$A:$P,16,0),"")</f>
        <v/>
      </c>
      <c r="AH38" s="32" t="str">
        <f>IF(AND($D38=AH$1,$E38=AH$2,$F38=AH$4),VLOOKUP($A38,Tableros_Control!$A:$P,16,0),"")</f>
        <v/>
      </c>
      <c r="AI38" s="32" t="str">
        <f>IF(AND($D38=AI$1,$E38=AI$2,$F38=AI$4),VLOOKUP($A38,Tableros_Control!$A:$P,16,0),"")</f>
        <v/>
      </c>
      <c r="AJ38" s="32" t="str">
        <f>IF(AND($D38=AJ$1,$E38=AJ$2,$F38=AJ$4),VLOOKUP($A38,Tableros_Control!$A:$P,16,0),"")</f>
        <v/>
      </c>
      <c r="AK38" s="32" t="str">
        <f>IF(AND($D38=AK$1,$E38=AK$2,$F38=AK$4),VLOOKUP($A38,Tableros_Control!$A:$P,16,0),"")</f>
        <v/>
      </c>
      <c r="AL38" s="32" t="str">
        <f>IF(AND($D38=AL$1,$E38=AL$2,$F38=AL$4),VLOOKUP($A38,Tableros_Control!$A:$P,16,0),"")</f>
        <v/>
      </c>
      <c r="AM38" s="32" t="str">
        <f>IF(AND($D38=AM$1,$E38=AM$2,$F38=AM$4),VLOOKUP($A38,Tableros_Control!$A:$P,16,0),"")</f>
        <v/>
      </c>
      <c r="AN38" s="32" t="str">
        <f>IF(AND($D38=AN$1,$E38=AN$2,$F38=AN$4),VLOOKUP($A38,Tableros_Control!$A:$P,16,0),"")</f>
        <v/>
      </c>
      <c r="AO38" s="32" t="str">
        <f>IF(AND($D38=AO$1,$E38=AO$2,$F38=AO$4),VLOOKUP($A38,Tableros_Control!$A:$P,16,0),"")</f>
        <v/>
      </c>
      <c r="AP38" s="32">
        <f ca="1">IF(AND($D38=AP$1,$E38=AP$2,$F38=AP$4),VLOOKUP($A38,Tableros_Control!$A:$P,16,0),"")</f>
        <v>1</v>
      </c>
      <c r="AQ38" s="32" t="str">
        <f>IF(AND($D38=AQ$1,$E38=AQ$2,$F38=AQ$4),VLOOKUP($A38,Tableros_Control!$A:$P,16,0),"")</f>
        <v/>
      </c>
      <c r="AR38" s="32" t="str">
        <f>IF(AND($D38=AR$1,$E38=AR$2,$F38=AR$4),VLOOKUP($A38,Tableros_Control!$A:$P,16,0),"")</f>
        <v/>
      </c>
      <c r="AS38" s="32" t="str">
        <f>IF(AND($D38=AS$1,$E38=AS$2,$F38=AS$4),VLOOKUP($A38,Tableros_Control!$A:$P,16,0),"")</f>
        <v/>
      </c>
      <c r="AT38" s="32" t="str">
        <f>IF(AND($D38=AT$1,$E38=AT$2,$F38=AT$4),VLOOKUP($A38,Tableros_Control!$A:$P,16,0),"")</f>
        <v/>
      </c>
      <c r="AU38" s="32" t="str">
        <f>IF(AND($D38=AU$1,$E38=AU$2,$F38=AU$4),VLOOKUP($A38,Tableros_Control!$A:$P,16,0),"")</f>
        <v/>
      </c>
      <c r="AV38" s="32" t="str">
        <f>IF(AND($D38=AV$1,$E38=AV$2,$F38=AV$4),VLOOKUP($A38,Tableros_Control!$A:$P,16,0),"")</f>
        <v/>
      </c>
      <c r="AW38" s="32" t="str">
        <f>IF(AND($D38=AW$1,$E38=AW$2,$F38=AW$4),VLOOKUP($A38,Tableros_Control!$A:$P,16,0),"")</f>
        <v/>
      </c>
      <c r="AX38" s="32" t="str">
        <f>IF(AND($D38=AX$1,$E38=AX$2,$F38=AX$4),VLOOKUP($A38,Tableros_Control!$A:$P,16,0),"")</f>
        <v/>
      </c>
      <c r="AY38" s="32" t="str">
        <f>IF(AND($D38=AY$1,$E38=AY$2,$F38=AY$4),VLOOKUP($A38,Tableros_Control!$A:$P,16,0),"")</f>
        <v/>
      </c>
      <c r="AZ38" s="32" t="str">
        <f>IF(AND($D38=AZ$1,$E38=AZ$2,$F38=AZ$4),VLOOKUP($A38,Tableros_Control!$A:$P,16,0),"")</f>
        <v/>
      </c>
      <c r="BA38" s="33" t="str">
        <f>IF(AND($D38=BA$1,$E38=BA$2,$F38=BA$4),VLOOKUP($A38,Tableros_Control!$A:$P,16,0),"")</f>
        <v/>
      </c>
      <c r="BB38" s="36">
        <v>44893</v>
      </c>
      <c r="BC38" s="49" t="s">
        <v>127</v>
      </c>
      <c r="BD38" s="27"/>
    </row>
    <row r="39" spans="1:56" ht="36.75" customHeight="1">
      <c r="A39" s="63">
        <v>25</v>
      </c>
      <c r="B39" s="31" t="s">
        <v>128</v>
      </c>
      <c r="C39" s="31" t="s">
        <v>129</v>
      </c>
      <c r="D39" s="31">
        <v>2022</v>
      </c>
      <c r="E39" s="31">
        <f>VLOOKUP(A39,Tableros_Control!$A:$P,5,0)</f>
        <v>11</v>
      </c>
      <c r="F39" s="31">
        <f>VLOOKUP($A39,Tableros_Control!$A:$P,6,0)</f>
        <v>5</v>
      </c>
      <c r="G39" s="32" t="str">
        <f>IF(AND($D39=G$1,$E39=G$2,$F39=G$4),VLOOKUP($A39,Tableros_Control!$A:$P,16,0),"")</f>
        <v/>
      </c>
      <c r="H39" s="32" t="str">
        <f>IF(AND($D39=H$1,$E39=H$2,$F39=H$4),VLOOKUP($A39,Tableros_Control!$A:$P,16,0),"")</f>
        <v/>
      </c>
      <c r="I39" s="32" t="str">
        <f>IF(AND($D39=I$1,$E39=I$2,$F39=I$4),VLOOKUP($A39,Tableros_Control!$A:$P,16,0),"")</f>
        <v/>
      </c>
      <c r="J39" s="32" t="str">
        <f>IF(AND($D39=J$1,$E39=J$2,$F39=J$4),VLOOKUP($A39,Tableros_Control!$A:$P,16,0),"")</f>
        <v/>
      </c>
      <c r="K39" s="32" t="str">
        <f>IF(AND($D39=K$1,$E39=K$2,$F39=K$4),VLOOKUP($A39,Tableros_Control!$A:$P,16,0),"")</f>
        <v/>
      </c>
      <c r="L39" s="32" t="str">
        <f>IF(AND($D39=L$1,$E39=L$2,$F39=L$4),VLOOKUP($A39,Tableros_Control!$A:$P,16,0),"")</f>
        <v/>
      </c>
      <c r="M39" s="32" t="str">
        <f>IF(AND($D39=M$1,$E39=M$2,$F39=M$4),VLOOKUP($A39,Tableros_Control!$A:$P,16,0),"")</f>
        <v/>
      </c>
      <c r="N39" s="32" t="str">
        <f>IF(AND($D39=N$1,$E39=N$2,$F39=N$4),VLOOKUP($A39,Tableros_Control!$A:$P,16,0),"")</f>
        <v/>
      </c>
      <c r="O39" s="32" t="str">
        <f>IF(AND($D39=O$1,$E39=O$2,$F39=O$4),VLOOKUP($A39,Tableros_Control!$A:$P,16,0),"")</f>
        <v/>
      </c>
      <c r="P39" s="32" t="str">
        <f>IF(AND($D39=P$1,$E39=P$2,$F39=P$4),VLOOKUP($A39,Tableros_Control!$A:$P,16,0),"")</f>
        <v/>
      </c>
      <c r="Q39" s="32" t="str">
        <f>IF(AND($D39=Q$1,$E39=Q$2,$F39=Q$4),VLOOKUP($A39,Tableros_Control!$A:$P,16,0),"")</f>
        <v/>
      </c>
      <c r="R39" s="32" t="str">
        <f>IF(AND($D39=R$1,$E39=R$2,$F39=R$4),VLOOKUP($A39,Tableros_Control!$A:$P,16,0),"")</f>
        <v/>
      </c>
      <c r="S39" s="32" t="str">
        <f>IF(AND($D39=S$1,$E39=S$2,$F39=S$4),VLOOKUP($A39,Tableros_Control!$A:$P,16,0),"")</f>
        <v/>
      </c>
      <c r="T39" s="32" t="str">
        <f>IF(AND($D39=T$1,$E39=T$2,$F39=T$4),VLOOKUP($A39,Tableros_Control!$A:$P,16,0),"")</f>
        <v/>
      </c>
      <c r="U39" s="32" t="str">
        <f>IF(AND($D39=U$1,$E39=U$2,$F39=U$4),VLOOKUP($A39,Tableros_Control!$A:$P,16,0),"")</f>
        <v/>
      </c>
      <c r="V39" s="32" t="str">
        <f>IF(AND($D39=V$1,$E39=V$2,$F39=V$4),VLOOKUP($A39,Tableros_Control!$A:$P,16,0),"")</f>
        <v/>
      </c>
      <c r="W39" s="32" t="str">
        <f>IF(AND($D39=W$1,$E39=W$2,$F39=W$4),VLOOKUP($A39,Tableros_Control!$A:$P,16,0),"")</f>
        <v/>
      </c>
      <c r="X39" s="32" t="str">
        <f>IF(AND($D39=X$1,$E39=X$2,$F39=X$4),VLOOKUP($A39,Tableros_Control!$A:$P,16,0),"")</f>
        <v/>
      </c>
      <c r="Y39" s="32" t="str">
        <f>IF(AND($D39=Y$1,$E39=Y$2,$F39=Y$4),VLOOKUP($A39,Tableros_Control!$A:$P,16,0),"")</f>
        <v/>
      </c>
      <c r="Z39" s="32" t="str">
        <f>IF(AND($D39=Z$1,$E39=Z$2,$F39=Z$4),VLOOKUP($A39,Tableros_Control!$A:$P,16,0),"")</f>
        <v/>
      </c>
      <c r="AA39" s="32" t="str">
        <f>IF(AND($D39=AA$1,$E39=AA$2,$F39=AA$4),VLOOKUP($A39,Tableros_Control!$A:$P,16,0),"")</f>
        <v/>
      </c>
      <c r="AB39" s="32" t="str">
        <f>IF(AND($D39=AB$1,$E39=AB$2,$F39=AB$4),VLOOKUP($A39,Tableros_Control!$A:$P,16,0),"")</f>
        <v/>
      </c>
      <c r="AC39" s="32" t="str">
        <f>IF(AND($D39=AC$1,$E39=AC$2,$F39=AC$4),VLOOKUP($A39,Tableros_Control!$A:$P,16,0),"")</f>
        <v/>
      </c>
      <c r="AD39" s="32" t="str">
        <f>IF(AND($D39=AD$1,$E39=AD$2,$F39=AD$4),VLOOKUP($A39,Tableros_Control!$A:$P,16,0),"")</f>
        <v/>
      </c>
      <c r="AE39" s="32" t="str">
        <f>IF(AND($D39=AE$1,$E39=AE$2,$F39=AE$4),VLOOKUP($A39,Tableros_Control!$A:$P,16,0),"")</f>
        <v/>
      </c>
      <c r="AF39" s="32" t="str">
        <f>IF(AND($D39=AF$1,$E39=AF$2,$F39=AF$4),VLOOKUP($A39,Tableros_Control!$A:$P,16,0),"")</f>
        <v/>
      </c>
      <c r="AG39" s="32" t="str">
        <f>IF(AND($D39=AG$1,$E39=AG$2,$F39=AG$4),VLOOKUP($A39,Tableros_Control!$A:$P,16,0),"")</f>
        <v/>
      </c>
      <c r="AH39" s="32" t="str">
        <f>IF(AND($D39=AH$1,$E39=AH$2,$F39=AH$4),VLOOKUP($A39,Tableros_Control!$A:$P,16,0),"")</f>
        <v/>
      </c>
      <c r="AI39" s="32" t="str">
        <f>IF(AND($D39=AI$1,$E39=AI$2,$F39=AI$4),VLOOKUP($A39,Tableros_Control!$A:$P,16,0),"")</f>
        <v/>
      </c>
      <c r="AJ39" s="32" t="str">
        <f>IF(AND($D39=AJ$1,$E39=AJ$2,$F39=AJ$4),VLOOKUP($A39,Tableros_Control!$A:$P,16,0),"")</f>
        <v/>
      </c>
      <c r="AK39" s="32" t="str">
        <f>IF(AND($D39=AK$1,$E39=AK$2,$F39=AK$4),VLOOKUP($A39,Tableros_Control!$A:$P,16,0),"")</f>
        <v/>
      </c>
      <c r="AL39" s="32" t="str">
        <f>IF(AND($D39=AL$1,$E39=AL$2,$F39=AL$4),VLOOKUP($A39,Tableros_Control!$A:$P,16,0),"")</f>
        <v/>
      </c>
      <c r="AM39" s="32" t="str">
        <f>IF(AND($D39=AM$1,$E39=AM$2,$F39=AM$4),VLOOKUP($A39,Tableros_Control!$A:$P,16,0),"")</f>
        <v/>
      </c>
      <c r="AN39" s="32" t="str">
        <f>IF(AND($D39=AN$1,$E39=AN$2,$F39=AN$4),VLOOKUP($A39,Tableros_Control!$A:$P,16,0),"")</f>
        <v/>
      </c>
      <c r="AO39" s="32" t="str">
        <f>IF(AND($D39=AO$1,$E39=AO$2,$F39=AO$4),VLOOKUP($A39,Tableros_Control!$A:$P,16,0),"")</f>
        <v/>
      </c>
      <c r="AP39" s="32" t="str">
        <f>IF(AND($D39=AP$1,$E39=AP$2,$F39=AP$4),VLOOKUP($A39,Tableros_Control!$A:$P,16,0),"")</f>
        <v/>
      </c>
      <c r="AQ39" s="32">
        <f ca="1">IF(AND($D39=AQ$1,$E39=AQ$2,$F39=AQ$4),VLOOKUP($A39,Tableros_Control!$A:$P,16,0),"")</f>
        <v>1</v>
      </c>
      <c r="AR39" s="32" t="str">
        <f>IF(AND($D39=AR$1,$E39=AR$2,$F39=AR$4),VLOOKUP($A39,Tableros_Control!$A:$P,16,0),"")</f>
        <v/>
      </c>
      <c r="AS39" s="32" t="str">
        <f>IF(AND($D39=AS$1,$E39=AS$2,$F39=AS$4),VLOOKUP($A39,Tableros_Control!$A:$P,16,0),"")</f>
        <v/>
      </c>
      <c r="AT39" s="32" t="str">
        <f>IF(AND($D39=AT$1,$E39=AT$2,$F39=AT$4),VLOOKUP($A39,Tableros_Control!$A:$P,16,0),"")</f>
        <v/>
      </c>
      <c r="AU39" s="32" t="str">
        <f>IF(AND($D39=AU$1,$E39=AU$2,$F39=AU$4),VLOOKUP($A39,Tableros_Control!$A:$P,16,0),"")</f>
        <v/>
      </c>
      <c r="AV39" s="32" t="str">
        <f>IF(AND($D39=AV$1,$E39=AV$2,$F39=AV$4),VLOOKUP($A39,Tableros_Control!$A:$P,16,0),"")</f>
        <v/>
      </c>
      <c r="AW39" s="32" t="str">
        <f>IF(AND($D39=AW$1,$E39=AW$2,$F39=AW$4),VLOOKUP($A39,Tableros_Control!$A:$P,16,0),"")</f>
        <v/>
      </c>
      <c r="AX39" s="32" t="str">
        <f>IF(AND($D39=AX$1,$E39=AX$2,$F39=AX$4),VLOOKUP($A39,Tableros_Control!$A:$P,16,0),"")</f>
        <v/>
      </c>
      <c r="AY39" s="32" t="str">
        <f>IF(AND($D39=AY$1,$E39=AY$2,$F39=AY$4),VLOOKUP($A39,Tableros_Control!$A:$P,16,0),"")</f>
        <v/>
      </c>
      <c r="AZ39" s="32" t="str">
        <f>IF(AND($D39=AZ$1,$E39=AZ$2,$F39=AZ$4),VLOOKUP($A39,Tableros_Control!$A:$P,16,0),"")</f>
        <v/>
      </c>
      <c r="BA39" s="33" t="str">
        <f>IF(AND($D39=BA$1,$E39=BA$2,$F39=BA$4),VLOOKUP($A39,Tableros_Control!$A:$P,16,0),"")</f>
        <v/>
      </c>
      <c r="BB39" s="36">
        <v>44893</v>
      </c>
      <c r="BC39" s="49" t="s">
        <v>122</v>
      </c>
      <c r="BD39" s="58"/>
    </row>
    <row r="40" spans="1:56" ht="36.75" customHeight="1">
      <c r="A40" s="63">
        <v>26</v>
      </c>
      <c r="B40" s="57" t="s">
        <v>130</v>
      </c>
      <c r="C40" s="31" t="s">
        <v>66</v>
      </c>
      <c r="D40" s="31">
        <v>2022</v>
      </c>
      <c r="E40" s="31">
        <f>VLOOKUP(A40,Tableros_Control!$A:$P,5,0)</f>
        <v>10</v>
      </c>
      <c r="F40" s="31">
        <f>VLOOKUP($A40,Tableros_Control!$A:$P,6,0)</f>
        <v>4</v>
      </c>
      <c r="G40" s="32" t="str">
        <f>IF(AND($D40=G$1,$E40=G$2,$F40=G$4),VLOOKUP($A40,Tableros_Control!$A:$P,16,0),"")</f>
        <v/>
      </c>
      <c r="H40" s="32" t="str">
        <f>IF(AND($D40=H$1,$E40=H$2,$F40=H$4),VLOOKUP($A40,Tableros_Control!$A:$P,16,0),"")</f>
        <v/>
      </c>
      <c r="I40" s="32" t="str">
        <f>IF(AND($D40=I$1,$E40=I$2,$F40=I$4),VLOOKUP($A40,Tableros_Control!$A:$P,16,0),"")</f>
        <v/>
      </c>
      <c r="J40" s="32" t="str">
        <f>IF(AND($D40=J$1,$E40=J$2,$F40=J$4),VLOOKUP($A40,Tableros_Control!$A:$P,16,0),"")</f>
        <v/>
      </c>
      <c r="K40" s="32" t="str">
        <f>IF(AND($D40=K$1,$E40=K$2,$F40=K$4),VLOOKUP($A40,Tableros_Control!$A:$P,16,0),"")</f>
        <v/>
      </c>
      <c r="L40" s="32" t="str">
        <f>IF(AND($D40=L$1,$E40=L$2,$F40=L$4),VLOOKUP($A40,Tableros_Control!$A:$P,16,0),"")</f>
        <v/>
      </c>
      <c r="M40" s="32" t="str">
        <f>IF(AND($D40=M$1,$E40=M$2,$F40=M$4),VLOOKUP($A40,Tableros_Control!$A:$P,16,0),"")</f>
        <v/>
      </c>
      <c r="N40" s="32" t="str">
        <f>IF(AND($D40=N$1,$E40=N$2,$F40=N$4),VLOOKUP($A40,Tableros_Control!$A:$P,16,0),"")</f>
        <v/>
      </c>
      <c r="O40" s="32" t="str">
        <f>IF(AND($D40=O$1,$E40=O$2,$F40=O$4),VLOOKUP($A40,Tableros_Control!$A:$P,16,0),"")</f>
        <v/>
      </c>
      <c r="P40" s="32" t="str">
        <f>IF(AND($D40=P$1,$E40=P$2,$F40=P$4),VLOOKUP($A40,Tableros_Control!$A:$P,16,0),"")</f>
        <v/>
      </c>
      <c r="Q40" s="32" t="str">
        <f>IF(AND($D40=Q$1,$E40=Q$2,$F40=Q$4),VLOOKUP($A40,Tableros_Control!$A:$P,16,0),"")</f>
        <v/>
      </c>
      <c r="R40" s="32" t="str">
        <f>IF(AND($D40=R$1,$E40=R$2,$F40=R$4),VLOOKUP($A40,Tableros_Control!$A:$P,16,0),"")</f>
        <v/>
      </c>
      <c r="S40" s="32" t="str">
        <f>IF(AND($D40=S$1,$E40=S$2,$F40=S$4),VLOOKUP($A40,Tableros_Control!$A:$P,16,0),"")</f>
        <v/>
      </c>
      <c r="T40" s="32" t="str">
        <f>IF(AND($D40=T$1,$E40=T$2,$F40=T$4),VLOOKUP($A40,Tableros_Control!$A:$P,16,0),"")</f>
        <v/>
      </c>
      <c r="U40" s="32" t="str">
        <f>IF(AND($D40=U$1,$E40=U$2,$F40=U$4),VLOOKUP($A40,Tableros_Control!$A:$P,16,0),"")</f>
        <v/>
      </c>
      <c r="V40" s="32" t="str">
        <f>IF(AND($D40=V$1,$E40=V$2,$F40=V$4),VLOOKUP($A40,Tableros_Control!$A:$P,16,0),"")</f>
        <v/>
      </c>
      <c r="W40" s="32" t="str">
        <f>IF(AND($D40=W$1,$E40=W$2,$F40=W$4),VLOOKUP($A40,Tableros_Control!$A:$P,16,0),"")</f>
        <v/>
      </c>
      <c r="X40" s="32" t="str">
        <f>IF(AND($D40=X$1,$E40=X$2,$F40=X$4),VLOOKUP($A40,Tableros_Control!$A:$P,16,0),"")</f>
        <v/>
      </c>
      <c r="Y40" s="32" t="str">
        <f>IF(AND($D40=Y$1,$E40=Y$2,$F40=Y$4),VLOOKUP($A40,Tableros_Control!$A:$P,16,0),"")</f>
        <v/>
      </c>
      <c r="Z40" s="32" t="str">
        <f>IF(AND($D40=Z$1,$E40=Z$2,$F40=Z$4),VLOOKUP($A40,Tableros_Control!$A:$P,16,0),"")</f>
        <v/>
      </c>
      <c r="AA40" s="32" t="str">
        <f>IF(AND($D40=AA$1,$E40=AA$2,$F40=AA$4),VLOOKUP($A40,Tableros_Control!$A:$P,16,0),"")</f>
        <v/>
      </c>
      <c r="AB40" s="32" t="str">
        <f>IF(AND($D40=AB$1,$E40=AB$2,$F40=AB$4),VLOOKUP($A40,Tableros_Control!$A:$P,16,0),"")</f>
        <v/>
      </c>
      <c r="AC40" s="32" t="str">
        <f>IF(AND($D40=AC$1,$E40=AC$2,$F40=AC$4),VLOOKUP($A40,Tableros_Control!$A:$P,16,0),"")</f>
        <v/>
      </c>
      <c r="AD40" s="32" t="str">
        <f>IF(AND($D40=AD$1,$E40=AD$2,$F40=AD$4),VLOOKUP($A40,Tableros_Control!$A:$P,16,0),"")</f>
        <v/>
      </c>
      <c r="AE40" s="32" t="str">
        <f>IF(AND($D40=AE$1,$E40=AE$2,$F40=AE$4),VLOOKUP($A40,Tableros_Control!$A:$P,16,0),"")</f>
        <v/>
      </c>
      <c r="AF40" s="32" t="str">
        <f>IF(AND($D40=AF$1,$E40=AF$2,$F40=AF$4),VLOOKUP($A40,Tableros_Control!$A:$P,16,0),"")</f>
        <v/>
      </c>
      <c r="AG40" s="32" t="str">
        <f>IF(AND($D40=AG$1,$E40=AG$2,$F40=AG$4),VLOOKUP($A40,Tableros_Control!$A:$P,16,0),"")</f>
        <v/>
      </c>
      <c r="AH40" s="32" t="str">
        <f>IF(AND($D40=AH$1,$E40=AH$2,$F40=AH$4),VLOOKUP($A40,Tableros_Control!$A:$P,16,0),"")</f>
        <v/>
      </c>
      <c r="AI40" s="32" t="str">
        <f>IF(AND($D40=AI$1,$E40=AI$2,$F40=AI$4),VLOOKUP($A40,Tableros_Control!$A:$P,16,0),"")</f>
        <v/>
      </c>
      <c r="AJ40" s="32" t="str">
        <f>IF(AND($D40=AJ$1,$E40=AJ$2,$F40=AJ$4),VLOOKUP($A40,Tableros_Control!$A:$P,16,0),"")</f>
        <v/>
      </c>
      <c r="AK40" s="32" t="str">
        <f>IF(AND($D40=AK$1,$E40=AK$2,$F40=AK$4),VLOOKUP($A40,Tableros_Control!$A:$P,16,0),"")</f>
        <v/>
      </c>
      <c r="AL40" s="32">
        <f ca="1">IF(AND($D40=AL$1,$E40=AL$2,$F40=AL$4),VLOOKUP($A40,Tableros_Control!$A:$P,16,0),"")</f>
        <v>5</v>
      </c>
      <c r="AM40" s="32" t="str">
        <f>IF(AND($D40=AM$1,$E40=AM$2,$F40=AM$4),VLOOKUP($A40,Tableros_Control!$A:$P,16,0),"")</f>
        <v/>
      </c>
      <c r="AN40" s="32" t="str">
        <f>IF(AND($D40=AN$1,$E40=AN$2,$F40=AN$4),VLOOKUP($A40,Tableros_Control!$A:$P,16,0),"")</f>
        <v/>
      </c>
      <c r="AO40" s="32" t="str">
        <f>IF(AND($D40=AO$1,$E40=AO$2,$F40=AO$4),VLOOKUP($A40,Tableros_Control!$A:$P,16,0),"")</f>
        <v/>
      </c>
      <c r="AP40" s="32" t="str">
        <f>IF(AND($D40=AP$1,$E40=AP$2,$F40=AP$4),VLOOKUP($A40,Tableros_Control!$A:$P,16,0),"")</f>
        <v/>
      </c>
      <c r="AQ40" s="32" t="str">
        <f>IF(AND($D40=AQ$1,$E40=AQ$2,$F40=AQ$4),VLOOKUP($A40,Tableros_Control!$A:$P,16,0),"")</f>
        <v/>
      </c>
      <c r="AR40" s="32" t="str">
        <f>IF(AND($D40=AR$1,$E40=AR$2,$F40=AR$4),VLOOKUP($A40,Tableros_Control!$A:$P,16,0),"")</f>
        <v/>
      </c>
      <c r="AS40" s="32" t="str">
        <f>IF(AND($D40=AS$1,$E40=AS$2,$F40=AS$4),VLOOKUP($A40,Tableros_Control!$A:$P,16,0),"")</f>
        <v/>
      </c>
      <c r="AT40" s="32" t="str">
        <f>IF(AND($D40=AT$1,$E40=AT$2,$F40=AT$4),VLOOKUP($A40,Tableros_Control!$A:$P,16,0),"")</f>
        <v/>
      </c>
      <c r="AU40" s="32" t="str">
        <f>IF(AND($D40=AU$1,$E40=AU$2,$F40=AU$4),VLOOKUP($A40,Tableros_Control!$A:$P,16,0),"")</f>
        <v/>
      </c>
      <c r="AV40" s="32" t="str">
        <f>IF(AND($D40=AV$1,$E40=AV$2,$F40=AV$4),VLOOKUP($A40,Tableros_Control!$A:$P,16,0),"")</f>
        <v/>
      </c>
      <c r="AW40" s="32" t="str">
        <f>IF(AND($D40=AW$1,$E40=AW$2,$F40=AW$4),VLOOKUP($A40,Tableros_Control!$A:$P,16,0),"")</f>
        <v/>
      </c>
      <c r="AX40" s="32" t="str">
        <f>IF(AND($D40=AX$1,$E40=AX$2,$F40=AX$4),VLOOKUP($A40,Tableros_Control!$A:$P,16,0),"")</f>
        <v/>
      </c>
      <c r="AY40" s="32" t="str">
        <f>IF(AND($D40=AY$1,$E40=AY$2,$F40=AY$4),VLOOKUP($A40,Tableros_Control!$A:$P,16,0),"")</f>
        <v/>
      </c>
      <c r="AZ40" s="32" t="str">
        <f>IF(AND($D40=AZ$1,$E40=AZ$2,$F40=AZ$4),VLOOKUP($A40,Tableros_Control!$A:$P,16,0),"")</f>
        <v/>
      </c>
      <c r="BA40" s="33" t="str">
        <f>IF(AND($D40=BA$1,$E40=BA$2,$F40=BA$4),VLOOKUP($A40,Tableros_Control!$A:$P,16,0),"")</f>
        <v/>
      </c>
      <c r="BB40" s="36">
        <v>44876</v>
      </c>
      <c r="BC40" s="28" t="s">
        <v>131</v>
      </c>
      <c r="BD40" s="27"/>
    </row>
    <row r="41" spans="1:56" ht="36.75" customHeight="1">
      <c r="A41" s="63">
        <v>27</v>
      </c>
      <c r="B41" s="57" t="s">
        <v>132</v>
      </c>
      <c r="C41" s="31" t="s">
        <v>133</v>
      </c>
      <c r="D41" s="31">
        <v>2022</v>
      </c>
      <c r="E41" s="31">
        <f>VLOOKUP(A41,Tableros_Control!$A:$P,5,0)</f>
        <v>11</v>
      </c>
      <c r="F41" s="31">
        <f>VLOOKUP($A41,Tableros_Control!$A:$P,6,0)</f>
        <v>1</v>
      </c>
      <c r="G41" s="32" t="str">
        <f>IF(AND($D41=G$1,$E41=G$2,$F41=G$4),VLOOKUP($A41,Tableros_Control!$A:$P,16,0),"")</f>
        <v/>
      </c>
      <c r="H41" s="32" t="str">
        <f>IF(AND($D41=H$1,$E41=H$2,$F41=H$4),VLOOKUP($A41,Tableros_Control!$A:$P,16,0),"")</f>
        <v/>
      </c>
      <c r="I41" s="32" t="str">
        <f>IF(AND($D41=I$1,$E41=I$2,$F41=I$4),VLOOKUP($A41,Tableros_Control!$A:$P,16,0),"")</f>
        <v/>
      </c>
      <c r="J41" s="32" t="str">
        <f>IF(AND($D41=J$1,$E41=J$2,$F41=J$4),VLOOKUP($A41,Tableros_Control!$A:$P,16,0),"")</f>
        <v/>
      </c>
      <c r="K41" s="32" t="str">
        <f>IF(AND($D41=K$1,$E41=K$2,$F41=K$4),VLOOKUP($A41,Tableros_Control!$A:$P,16,0),"")</f>
        <v/>
      </c>
      <c r="L41" s="32" t="str">
        <f>IF(AND($D41=L$1,$E41=L$2,$F41=L$4),VLOOKUP($A41,Tableros_Control!$A:$P,16,0),"")</f>
        <v/>
      </c>
      <c r="M41" s="32" t="str">
        <f>IF(AND($D41=M$1,$E41=M$2,$F41=M$4),VLOOKUP($A41,Tableros_Control!$A:$P,16,0),"")</f>
        <v/>
      </c>
      <c r="N41" s="32" t="str">
        <f>IF(AND($D41=N$1,$E41=N$2,$F41=N$4),VLOOKUP($A41,Tableros_Control!$A:$P,16,0),"")</f>
        <v/>
      </c>
      <c r="O41" s="32" t="str">
        <f>IF(AND($D41=O$1,$E41=O$2,$F41=O$4),VLOOKUP($A41,Tableros_Control!$A:$P,16,0),"")</f>
        <v/>
      </c>
      <c r="P41" s="32" t="str">
        <f>IF(AND($D41=P$1,$E41=P$2,$F41=P$4),VLOOKUP($A41,Tableros_Control!$A:$P,16,0),"")</f>
        <v/>
      </c>
      <c r="Q41" s="32" t="str">
        <f>IF(AND($D41=Q$1,$E41=Q$2,$F41=Q$4),VLOOKUP($A41,Tableros_Control!$A:$P,16,0),"")</f>
        <v/>
      </c>
      <c r="R41" s="32" t="str">
        <f>IF(AND($D41=R$1,$E41=R$2,$F41=R$4),VLOOKUP($A41,Tableros_Control!$A:$P,16,0),"")</f>
        <v/>
      </c>
      <c r="S41" s="32" t="str">
        <f>IF(AND($D41=S$1,$E41=S$2,$F41=S$4),VLOOKUP($A41,Tableros_Control!$A:$P,16,0),"")</f>
        <v/>
      </c>
      <c r="T41" s="32" t="str">
        <f>IF(AND($D41=T$1,$E41=T$2,$F41=T$4),VLOOKUP($A41,Tableros_Control!$A:$P,16,0),"")</f>
        <v/>
      </c>
      <c r="U41" s="32" t="str">
        <f>IF(AND($D41=U$1,$E41=U$2,$F41=U$4),VLOOKUP($A41,Tableros_Control!$A:$P,16,0),"")</f>
        <v/>
      </c>
      <c r="V41" s="32" t="str">
        <f>IF(AND($D41=V$1,$E41=V$2,$F41=V$4),VLOOKUP($A41,Tableros_Control!$A:$P,16,0),"")</f>
        <v/>
      </c>
      <c r="W41" s="32" t="str">
        <f>IF(AND($D41=W$1,$E41=W$2,$F41=W$4),VLOOKUP($A41,Tableros_Control!$A:$P,16,0),"")</f>
        <v/>
      </c>
      <c r="X41" s="32" t="str">
        <f>IF(AND($D41=X$1,$E41=X$2,$F41=X$4),VLOOKUP($A41,Tableros_Control!$A:$P,16,0),"")</f>
        <v/>
      </c>
      <c r="Y41" s="32" t="str">
        <f>IF(AND($D41=Y$1,$E41=Y$2,$F41=Y$4),VLOOKUP($A41,Tableros_Control!$A:$P,16,0),"")</f>
        <v/>
      </c>
      <c r="Z41" s="32" t="str">
        <f>IF(AND($D41=Z$1,$E41=Z$2,$F41=Z$4),VLOOKUP($A41,Tableros_Control!$A:$P,16,0),"")</f>
        <v/>
      </c>
      <c r="AA41" s="32" t="str">
        <f>IF(AND($D41=AA$1,$E41=AA$2,$F41=AA$4),VLOOKUP($A41,Tableros_Control!$A:$P,16,0),"")</f>
        <v/>
      </c>
      <c r="AB41" s="32" t="str">
        <f>IF(AND($D41=AB$1,$E41=AB$2,$F41=AB$4),VLOOKUP($A41,Tableros_Control!$A:$P,16,0),"")</f>
        <v/>
      </c>
      <c r="AC41" s="32" t="str">
        <f>IF(AND($D41=AC$1,$E41=AC$2,$F41=AC$4),VLOOKUP($A41,Tableros_Control!$A:$P,16,0),"")</f>
        <v/>
      </c>
      <c r="AD41" s="32" t="str">
        <f>IF(AND($D41=AD$1,$E41=AD$2,$F41=AD$4),VLOOKUP($A41,Tableros_Control!$A:$P,16,0),"")</f>
        <v/>
      </c>
      <c r="AE41" s="32" t="str">
        <f>IF(AND($D41=AE$1,$E41=AE$2,$F41=AE$4),VLOOKUP($A41,Tableros_Control!$A:$P,16,0),"")</f>
        <v/>
      </c>
      <c r="AF41" s="32" t="str">
        <f>IF(AND($D41=AF$1,$E41=AF$2,$F41=AF$4),VLOOKUP($A41,Tableros_Control!$A:$P,16,0),"")</f>
        <v/>
      </c>
      <c r="AG41" s="32" t="str">
        <f>IF(AND($D41=AG$1,$E41=AG$2,$F41=AG$4),VLOOKUP($A41,Tableros_Control!$A:$P,16,0),"")</f>
        <v/>
      </c>
      <c r="AH41" s="32" t="str">
        <f>IF(AND($D41=AH$1,$E41=AH$2,$F41=AH$4),VLOOKUP($A41,Tableros_Control!$A:$P,16,0),"")</f>
        <v/>
      </c>
      <c r="AI41" s="32" t="str">
        <f>IF(AND($D41=AI$1,$E41=AI$2,$F41=AI$4),VLOOKUP($A41,Tableros_Control!$A:$P,16,0),"")</f>
        <v/>
      </c>
      <c r="AJ41" s="32" t="str">
        <f>IF(AND($D41=AJ$1,$E41=AJ$2,$F41=AJ$4),VLOOKUP($A41,Tableros_Control!$A:$P,16,0),"")</f>
        <v/>
      </c>
      <c r="AK41" s="32" t="str">
        <f>IF(AND($D41=AK$1,$E41=AK$2,$F41=AK$4),VLOOKUP($A41,Tableros_Control!$A:$P,16,0),"")</f>
        <v/>
      </c>
      <c r="AL41" s="32" t="str">
        <f>IF(AND($D41=AL$1,$E41=AL$2,$F41=AL$4),VLOOKUP($A41,Tableros_Control!$A:$P,16,0),"")</f>
        <v/>
      </c>
      <c r="AM41" s="32">
        <f ca="1">IF(AND($D41=AM$1,$E41=AM$2,$F41=AM$4),VLOOKUP($A41,Tableros_Control!$A:$P,16,0),"")</f>
        <v>1</v>
      </c>
      <c r="AN41" s="32" t="str">
        <f>IF(AND($D41=AN$1,$E41=AN$2,$F41=AN$4),VLOOKUP($A41,Tableros_Control!$A:$P,16,0),"")</f>
        <v/>
      </c>
      <c r="AO41" s="32" t="str">
        <f>IF(AND($D41=AO$1,$E41=AO$2,$F41=AO$4),VLOOKUP($A41,Tableros_Control!$A:$P,16,0),"")</f>
        <v/>
      </c>
      <c r="AP41" s="32" t="str">
        <f>IF(AND($D41=AP$1,$E41=AP$2,$F41=AP$4),VLOOKUP($A41,Tableros_Control!$A:$P,16,0),"")</f>
        <v/>
      </c>
      <c r="AQ41" s="32" t="str">
        <f>IF(AND($D41=AQ$1,$E41=AQ$2,$F41=AQ$4),VLOOKUP($A41,Tableros_Control!$A:$P,16,0),"")</f>
        <v/>
      </c>
      <c r="AR41" s="32" t="str">
        <f>IF(AND($D41=AR$1,$E41=AR$2,$F41=AR$4),VLOOKUP($A41,Tableros_Control!$A:$P,16,0),"")</f>
        <v/>
      </c>
      <c r="AS41" s="32" t="str">
        <f>IF(AND($D41=AS$1,$E41=AS$2,$F41=AS$4),VLOOKUP($A41,Tableros_Control!$A:$P,16,0),"")</f>
        <v/>
      </c>
      <c r="AT41" s="32" t="str">
        <f>IF(AND($D41=AT$1,$E41=AT$2,$F41=AT$4),VLOOKUP($A41,Tableros_Control!$A:$P,16,0),"")</f>
        <v/>
      </c>
      <c r="AU41" s="32" t="str">
        <f>IF(AND($D41=AU$1,$E41=AU$2,$F41=AU$4),VLOOKUP($A41,Tableros_Control!$A:$P,16,0),"")</f>
        <v/>
      </c>
      <c r="AV41" s="32" t="str">
        <f>IF(AND($D41=AV$1,$E41=AV$2,$F41=AV$4),VLOOKUP($A41,Tableros_Control!$A:$P,16,0),"")</f>
        <v/>
      </c>
      <c r="AW41" s="32" t="str">
        <f>IF(AND($D41=AW$1,$E41=AW$2,$F41=AW$4),VLOOKUP($A41,Tableros_Control!$A:$P,16,0),"")</f>
        <v/>
      </c>
      <c r="AX41" s="32" t="str">
        <f>IF(AND($D41=AX$1,$E41=AX$2,$F41=AX$4),VLOOKUP($A41,Tableros_Control!$A:$P,16,0),"")</f>
        <v/>
      </c>
      <c r="AY41" s="32" t="str">
        <f>IF(AND($D41=AY$1,$E41=AY$2,$F41=AY$4),VLOOKUP($A41,Tableros_Control!$A:$P,16,0),"")</f>
        <v/>
      </c>
      <c r="AZ41" s="32" t="str">
        <f>IF(AND($D41=AZ$1,$E41=AZ$2,$F41=AZ$4),VLOOKUP($A41,Tableros_Control!$A:$P,16,0),"")</f>
        <v/>
      </c>
      <c r="BA41" s="33" t="str">
        <f>IF(AND($D41=BA$1,$E41=BA$2,$F41=BA$4),VLOOKUP($A41,Tableros_Control!$A:$P,16,0),"")</f>
        <v/>
      </c>
      <c r="BB41" s="36">
        <v>44876</v>
      </c>
      <c r="BC41" s="28" t="s">
        <v>131</v>
      </c>
      <c r="BD41" s="27"/>
    </row>
    <row r="42" spans="1:56" ht="36.75" customHeight="1">
      <c r="A42" s="63">
        <v>28</v>
      </c>
      <c r="B42" s="57" t="s">
        <v>134</v>
      </c>
      <c r="C42" s="31" t="s">
        <v>83</v>
      </c>
      <c r="D42" s="31">
        <v>2022</v>
      </c>
      <c r="E42" s="31">
        <f>VLOOKUP(A42,Tableros_Control!$A:$P,5,0)</f>
        <v>9</v>
      </c>
      <c r="F42" s="31">
        <f>VLOOKUP($A42,Tableros_Control!$A:$P,6,0)</f>
        <v>1</v>
      </c>
      <c r="G42" s="32" t="str">
        <f>IF(AND($D42=G$1,$E42=G$2,$F42=G$4),VLOOKUP($A42,Tableros_Control!$A:$P,16,0),"")</f>
        <v/>
      </c>
      <c r="H42" s="32" t="str">
        <f>IF(AND($D42=H$1,$E42=H$2,$F42=H$4),VLOOKUP($A42,Tableros_Control!$A:$P,16,0),"")</f>
        <v/>
      </c>
      <c r="I42" s="32" t="str">
        <f>IF(AND($D42=I$1,$E42=I$2,$F42=I$4),VLOOKUP($A42,Tableros_Control!$A:$P,16,0),"")</f>
        <v/>
      </c>
      <c r="J42" s="32" t="str">
        <f>IF(AND($D42=J$1,$E42=J$2,$F42=J$4),VLOOKUP($A42,Tableros_Control!$A:$P,16,0),"")</f>
        <v/>
      </c>
      <c r="K42" s="32" t="str">
        <f>IF(AND($D42=K$1,$E42=K$2,$F42=K$4),VLOOKUP($A42,Tableros_Control!$A:$P,16,0),"")</f>
        <v/>
      </c>
      <c r="L42" s="32" t="str">
        <f>IF(AND($D42=L$1,$E42=L$2,$F42=L$4),VLOOKUP($A42,Tableros_Control!$A:$P,16,0),"")</f>
        <v/>
      </c>
      <c r="M42" s="32" t="str">
        <f>IF(AND($D42=M$1,$E42=M$2,$F42=M$4),VLOOKUP($A42,Tableros_Control!$A:$P,16,0),"")</f>
        <v/>
      </c>
      <c r="N42" s="32" t="str">
        <f>IF(AND($D42=N$1,$E42=N$2,$F42=N$4),VLOOKUP($A42,Tableros_Control!$A:$P,16,0),"")</f>
        <v/>
      </c>
      <c r="O42" s="32" t="str">
        <f>IF(AND($D42=O$1,$E42=O$2,$F42=O$4),VLOOKUP($A42,Tableros_Control!$A:$P,16,0),"")</f>
        <v/>
      </c>
      <c r="P42" s="32" t="str">
        <f>IF(AND($D42=P$1,$E42=P$2,$F42=P$4),VLOOKUP($A42,Tableros_Control!$A:$P,16,0),"")</f>
        <v/>
      </c>
      <c r="Q42" s="32" t="str">
        <f>IF(AND($D42=Q$1,$E42=Q$2,$F42=Q$4),VLOOKUP($A42,Tableros_Control!$A:$P,16,0),"")</f>
        <v/>
      </c>
      <c r="R42" s="32" t="str">
        <f>IF(AND($D42=R$1,$E42=R$2,$F42=R$4),VLOOKUP($A42,Tableros_Control!$A:$P,16,0),"")</f>
        <v/>
      </c>
      <c r="S42" s="32" t="str">
        <f>IF(AND($D42=S$1,$E42=S$2,$F42=S$4),VLOOKUP($A42,Tableros_Control!$A:$P,16,0),"")</f>
        <v/>
      </c>
      <c r="T42" s="32" t="str">
        <f>IF(AND($D42=T$1,$E42=T$2,$F42=T$4),VLOOKUP($A42,Tableros_Control!$A:$P,16,0),"")</f>
        <v/>
      </c>
      <c r="U42" s="32" t="str">
        <f>IF(AND($D42=U$1,$E42=U$2,$F42=U$4),VLOOKUP($A42,Tableros_Control!$A:$P,16,0),"")</f>
        <v/>
      </c>
      <c r="V42" s="32" t="str">
        <f>IF(AND($D42=V$1,$E42=V$2,$F42=V$4),VLOOKUP($A42,Tableros_Control!$A:$P,16,0),"")</f>
        <v/>
      </c>
      <c r="W42" s="32" t="str">
        <f>IF(AND($D42=W$1,$E42=W$2,$F42=W$4),VLOOKUP($A42,Tableros_Control!$A:$P,16,0),"")</f>
        <v/>
      </c>
      <c r="X42" s="32" t="str">
        <f>IF(AND($D42=X$1,$E42=X$2,$F42=X$4),VLOOKUP($A42,Tableros_Control!$A:$P,16,0),"")</f>
        <v/>
      </c>
      <c r="Y42" s="32" t="str">
        <f>IF(AND($D42=Y$1,$E42=Y$2,$F42=Y$4),VLOOKUP($A42,Tableros_Control!$A:$P,16,0),"")</f>
        <v/>
      </c>
      <c r="Z42" s="32" t="str">
        <f>IF(AND($D42=Z$1,$E42=Z$2,$F42=Z$4),VLOOKUP($A42,Tableros_Control!$A:$P,16,0),"")</f>
        <v/>
      </c>
      <c r="AA42" s="32" t="str">
        <f>IF(AND($D42=AA$1,$E42=AA$2,$F42=AA$4),VLOOKUP($A42,Tableros_Control!$A:$P,16,0),"")</f>
        <v/>
      </c>
      <c r="AB42" s="32" t="str">
        <f>IF(AND($D42=AB$1,$E42=AB$2,$F42=AB$4),VLOOKUP($A42,Tableros_Control!$A:$P,16,0),"")</f>
        <v/>
      </c>
      <c r="AC42" s="32" t="str">
        <f>IF(AND($D42=AC$1,$E42=AC$2,$F42=AC$4),VLOOKUP($A42,Tableros_Control!$A:$P,16,0),"")</f>
        <v/>
      </c>
      <c r="AD42" s="32" t="str">
        <f>IF(AND($D42=AD$1,$E42=AD$2,$F42=AD$4),VLOOKUP($A42,Tableros_Control!$A:$P,16,0),"")</f>
        <v/>
      </c>
      <c r="AE42" s="32">
        <f ca="1">IF(AND($D42=AE$1,$E42=AE$2,$F42=AE$4),VLOOKUP($A42,Tableros_Control!$A:$P,16,0),"")</f>
        <v>1</v>
      </c>
      <c r="AF42" s="32" t="str">
        <f>IF(AND($D42=AF$1,$E42=AF$2,$F42=AF$4),VLOOKUP($A42,Tableros_Control!$A:$P,16,0),"")</f>
        <v/>
      </c>
      <c r="AG42" s="32" t="str">
        <f>IF(AND($D42=AG$1,$E42=AG$2,$F42=AG$4),VLOOKUP($A42,Tableros_Control!$A:$P,16,0),"")</f>
        <v/>
      </c>
      <c r="AH42" s="32" t="str">
        <f>IF(AND($D42=AH$1,$E42=AH$2,$F42=AH$4),VLOOKUP($A42,Tableros_Control!$A:$P,16,0),"")</f>
        <v/>
      </c>
      <c r="AI42" s="32" t="str">
        <f>IF(AND($D42=AI$1,$E42=AI$2,$F42=AI$4),VLOOKUP($A42,Tableros_Control!$A:$P,16,0),"")</f>
        <v/>
      </c>
      <c r="AJ42" s="32" t="str">
        <f>IF(AND($D42=AJ$1,$E42=AJ$2,$F42=AJ$4),VLOOKUP($A42,Tableros_Control!$A:$P,16,0),"")</f>
        <v/>
      </c>
      <c r="AK42" s="32" t="str">
        <f>IF(AND($D42=AK$1,$E42=AK$2,$F42=AK$4),VLOOKUP($A42,Tableros_Control!$A:$P,16,0),"")</f>
        <v/>
      </c>
      <c r="AL42" s="32" t="str">
        <f>IF(AND($D42=AL$1,$E42=AL$2,$F42=AL$4),VLOOKUP($A42,Tableros_Control!$A:$P,16,0),"")</f>
        <v/>
      </c>
      <c r="AM42" s="32" t="str">
        <f>IF(AND($D42=AM$1,$E42=AM$2,$F42=AM$4),VLOOKUP($A42,Tableros_Control!$A:$P,16,0),"")</f>
        <v/>
      </c>
      <c r="AN42" s="32" t="str">
        <f>IF(AND($D42=AN$1,$E42=AN$2,$F42=AN$4),VLOOKUP($A42,Tableros_Control!$A:$P,16,0),"")</f>
        <v/>
      </c>
      <c r="AO42" s="32" t="str">
        <f>IF(AND($D42=AO$1,$E42=AO$2,$F42=AO$4),VLOOKUP($A42,Tableros_Control!$A:$P,16,0),"")</f>
        <v/>
      </c>
      <c r="AP42" s="32" t="str">
        <f>IF(AND($D42=AP$1,$E42=AP$2,$F42=AP$4),VLOOKUP($A42,Tableros_Control!$A:$P,16,0),"")</f>
        <v/>
      </c>
      <c r="AQ42" s="32" t="str">
        <f>IF(AND($D42=AQ$1,$E42=AQ$2,$F42=AQ$4),VLOOKUP($A42,Tableros_Control!$A:$P,16,0),"")</f>
        <v/>
      </c>
      <c r="AR42" s="32" t="str">
        <f>IF(AND($D42=AR$1,$E42=AR$2,$F42=AR$4),VLOOKUP($A42,Tableros_Control!$A:$P,16,0),"")</f>
        <v/>
      </c>
      <c r="AS42" s="32" t="str">
        <f>IF(AND($D42=AS$1,$E42=AS$2,$F42=AS$4),VLOOKUP($A42,Tableros_Control!$A:$P,16,0),"")</f>
        <v/>
      </c>
      <c r="AT42" s="32" t="str">
        <f>IF(AND($D42=AT$1,$E42=AT$2,$F42=AT$4),VLOOKUP($A42,Tableros_Control!$A:$P,16,0),"")</f>
        <v/>
      </c>
      <c r="AU42" s="32" t="str">
        <f>IF(AND($D42=AU$1,$E42=AU$2,$F42=AU$4),VLOOKUP($A42,Tableros_Control!$A:$P,16,0),"")</f>
        <v/>
      </c>
      <c r="AV42" s="32" t="str">
        <f>IF(AND($D42=AV$1,$E42=AV$2,$F42=AV$4),VLOOKUP($A42,Tableros_Control!$A:$P,16,0),"")</f>
        <v/>
      </c>
      <c r="AW42" s="32" t="str">
        <f>IF(AND($D42=AW$1,$E42=AW$2,$F42=AW$4),VLOOKUP($A42,Tableros_Control!$A:$P,16,0),"")</f>
        <v/>
      </c>
      <c r="AX42" s="32" t="str">
        <f>IF(AND($D42=AX$1,$E42=AX$2,$F42=AX$4),VLOOKUP($A42,Tableros_Control!$A:$P,16,0),"")</f>
        <v/>
      </c>
      <c r="AY42" s="32" t="str">
        <f>IF(AND($D42=AY$1,$E42=AY$2,$F42=AY$4),VLOOKUP($A42,Tableros_Control!$A:$P,16,0),"")</f>
        <v/>
      </c>
      <c r="AZ42" s="32" t="str">
        <f>IF(AND($D42=AZ$1,$E42=AZ$2,$F42=AZ$4),VLOOKUP($A42,Tableros_Control!$A:$P,16,0),"")</f>
        <v/>
      </c>
      <c r="BA42" s="33" t="str">
        <f>IF(AND($D42=BA$1,$E42=BA$2,$F42=BA$4),VLOOKUP($A42,Tableros_Control!$A:$P,16,0),"")</f>
        <v/>
      </c>
      <c r="BB42" s="48">
        <v>44824</v>
      </c>
      <c r="BC42" s="51" t="s">
        <v>84</v>
      </c>
      <c r="BD42" s="27"/>
    </row>
    <row r="43" spans="1:56" ht="36.75" customHeight="1">
      <c r="A43" s="63">
        <v>29</v>
      </c>
      <c r="B43" s="57" t="s">
        <v>135</v>
      </c>
      <c r="C43" s="31" t="s">
        <v>136</v>
      </c>
      <c r="D43" s="31">
        <v>2022</v>
      </c>
      <c r="E43" s="31">
        <f>VLOOKUP(A43,Tableros_Control!$A:$P,5,0)</f>
        <v>11</v>
      </c>
      <c r="F43" s="31">
        <f>VLOOKUP($A43,Tableros_Control!$A:$P,6,0)</f>
        <v>5</v>
      </c>
      <c r="G43" s="32" t="str">
        <f>IF(AND($D43=G$1,$E43=G$2,$F43=G$4),VLOOKUP($A43,Tableros_Control!$A:$P,16,0),"")</f>
        <v/>
      </c>
      <c r="H43" s="32" t="str">
        <f>IF(AND($D43=H$1,$E43=H$2,$F43=H$4),VLOOKUP($A43,Tableros_Control!$A:$P,16,0),"")</f>
        <v/>
      </c>
      <c r="I43" s="32" t="str">
        <f>IF(AND($D43=I$1,$E43=I$2,$F43=I$4),VLOOKUP($A43,Tableros_Control!$A:$P,16,0),"")</f>
        <v/>
      </c>
      <c r="J43" s="32" t="str">
        <f>IF(AND($D43=J$1,$E43=J$2,$F43=J$4),VLOOKUP($A43,Tableros_Control!$A:$P,16,0),"")</f>
        <v/>
      </c>
      <c r="K43" s="32" t="str">
        <f>IF(AND($D43=K$1,$E43=K$2,$F43=K$4),VLOOKUP($A43,Tableros_Control!$A:$P,16,0),"")</f>
        <v/>
      </c>
      <c r="L43" s="32" t="str">
        <f>IF(AND($D43=L$1,$E43=L$2,$F43=L$4),VLOOKUP($A43,Tableros_Control!$A:$P,16,0),"")</f>
        <v/>
      </c>
      <c r="M43" s="32" t="str">
        <f>IF(AND($D43=M$1,$E43=M$2,$F43=M$4),VLOOKUP($A43,Tableros_Control!$A:$P,16,0),"")</f>
        <v/>
      </c>
      <c r="N43" s="32" t="str">
        <f>IF(AND($D43=N$1,$E43=N$2,$F43=N$4),VLOOKUP($A43,Tableros_Control!$A:$P,16,0),"")</f>
        <v/>
      </c>
      <c r="O43" s="32" t="str">
        <f>IF(AND($D43=O$1,$E43=O$2,$F43=O$4),VLOOKUP($A43,Tableros_Control!$A:$P,16,0),"")</f>
        <v/>
      </c>
      <c r="P43" s="32" t="str">
        <f>IF(AND($D43=P$1,$E43=P$2,$F43=P$4),VLOOKUP($A43,Tableros_Control!$A:$P,16,0),"")</f>
        <v/>
      </c>
      <c r="Q43" s="32" t="str">
        <f>IF(AND($D43=Q$1,$E43=Q$2,$F43=Q$4),VLOOKUP($A43,Tableros_Control!$A:$P,16,0),"")</f>
        <v/>
      </c>
      <c r="R43" s="32" t="str">
        <f>IF(AND($D43=R$1,$E43=R$2,$F43=R$4),VLOOKUP($A43,Tableros_Control!$A:$P,16,0),"")</f>
        <v/>
      </c>
      <c r="S43" s="32" t="str">
        <f>IF(AND($D43=S$1,$E43=S$2,$F43=S$4),VLOOKUP($A43,Tableros_Control!$A:$P,16,0),"")</f>
        <v/>
      </c>
      <c r="T43" s="32" t="str">
        <f>IF(AND($D43=T$1,$E43=T$2,$F43=T$4),VLOOKUP($A43,Tableros_Control!$A:$P,16,0),"")</f>
        <v/>
      </c>
      <c r="U43" s="32" t="str">
        <f>IF(AND($D43=U$1,$E43=U$2,$F43=U$4),VLOOKUP($A43,Tableros_Control!$A:$P,16,0),"")</f>
        <v/>
      </c>
      <c r="V43" s="32" t="str">
        <f>IF(AND($D43=V$1,$E43=V$2,$F43=V$4),VLOOKUP($A43,Tableros_Control!$A:$P,16,0),"")</f>
        <v/>
      </c>
      <c r="W43" s="32" t="str">
        <f>IF(AND($D43=W$1,$E43=W$2,$F43=W$4),VLOOKUP($A43,Tableros_Control!$A:$P,16,0),"")</f>
        <v/>
      </c>
      <c r="X43" s="32" t="str">
        <f>IF(AND($D43=X$1,$E43=X$2,$F43=X$4),VLOOKUP($A43,Tableros_Control!$A:$P,16,0),"")</f>
        <v/>
      </c>
      <c r="Y43" s="32" t="str">
        <f>IF(AND($D43=Y$1,$E43=Y$2,$F43=Y$4),VLOOKUP($A43,Tableros_Control!$A:$P,16,0),"")</f>
        <v/>
      </c>
      <c r="Z43" s="32" t="str">
        <f>IF(AND($D43=Z$1,$E43=Z$2,$F43=Z$4),VLOOKUP($A43,Tableros_Control!$A:$P,16,0),"")</f>
        <v/>
      </c>
      <c r="AA43" s="32" t="str">
        <f>IF(AND($D43=AA$1,$E43=AA$2,$F43=AA$4),VLOOKUP($A43,Tableros_Control!$A:$P,16,0),"")</f>
        <v/>
      </c>
      <c r="AB43" s="32" t="str">
        <f>IF(AND($D43=AB$1,$E43=AB$2,$F43=AB$4),VLOOKUP($A43,Tableros_Control!$A:$P,16,0),"")</f>
        <v/>
      </c>
      <c r="AC43" s="32" t="str">
        <f>IF(AND($D43=AC$1,$E43=AC$2,$F43=AC$4),VLOOKUP($A43,Tableros_Control!$A:$P,16,0),"")</f>
        <v/>
      </c>
      <c r="AD43" s="32" t="str">
        <f>IF(AND($D43=AD$1,$E43=AD$2,$F43=AD$4),VLOOKUP($A43,Tableros_Control!$A:$P,16,0),"")</f>
        <v/>
      </c>
      <c r="AE43" s="32" t="str">
        <f>IF(AND($D43=AE$1,$E43=AE$2,$F43=AE$4),VLOOKUP($A43,Tableros_Control!$A:$P,16,0),"")</f>
        <v/>
      </c>
      <c r="AF43" s="32" t="str">
        <f>IF(AND($D43=AF$1,$E43=AF$2,$F43=AF$4),VLOOKUP($A43,Tableros_Control!$A:$P,16,0),"")</f>
        <v/>
      </c>
      <c r="AG43" s="32" t="str">
        <f>IF(AND($D43=AG$1,$E43=AG$2,$F43=AG$4),VLOOKUP($A43,Tableros_Control!$A:$P,16,0),"")</f>
        <v/>
      </c>
      <c r="AH43" s="32" t="str">
        <f>IF(AND($D43=AH$1,$E43=AH$2,$F43=AH$4),VLOOKUP($A43,Tableros_Control!$A:$P,16,0),"")</f>
        <v/>
      </c>
      <c r="AI43" s="32" t="str">
        <f>IF(AND($D43=AI$1,$E43=AI$2,$F43=AI$4),VLOOKUP($A43,Tableros_Control!$A:$P,16,0),"")</f>
        <v/>
      </c>
      <c r="AJ43" s="32" t="str">
        <f>IF(AND($D43=AJ$1,$E43=AJ$2,$F43=AJ$4),VLOOKUP($A43,Tableros_Control!$A:$P,16,0),"")</f>
        <v/>
      </c>
      <c r="AK43" s="32" t="str">
        <f>IF(AND($D43=AK$1,$E43=AK$2,$F43=AK$4),VLOOKUP($A43,Tableros_Control!$A:$P,16,0),"")</f>
        <v/>
      </c>
      <c r="AL43" s="32" t="str">
        <f>IF(AND($D43=AL$1,$E43=AL$2,$F43=AL$4),VLOOKUP($A43,Tableros_Control!$A:$P,16,0),"")</f>
        <v/>
      </c>
      <c r="AM43" s="32" t="str">
        <f>IF(AND($D43=AM$1,$E43=AM$2,$F43=AM$4),VLOOKUP($A43,Tableros_Control!$A:$P,16,0),"")</f>
        <v/>
      </c>
      <c r="AN43" s="32" t="str">
        <f>IF(AND($D43=AN$1,$E43=AN$2,$F43=AN$4),VLOOKUP($A43,Tableros_Control!$A:$P,16,0),"")</f>
        <v/>
      </c>
      <c r="AO43" s="32" t="str">
        <f>IF(AND($D43=AO$1,$E43=AO$2,$F43=AO$4),VLOOKUP($A43,Tableros_Control!$A:$P,16,0),"")</f>
        <v/>
      </c>
      <c r="AP43" s="32" t="str">
        <f>IF(AND($D43=AP$1,$E43=AP$2,$F43=AP$4),VLOOKUP($A43,Tableros_Control!$A:$P,16,0),"")</f>
        <v/>
      </c>
      <c r="AQ43" s="32">
        <f ca="1">IF(AND($D43=AQ$1,$E43=AQ$2,$F43=AQ$4),VLOOKUP($A43,Tableros_Control!$A:$P,16,0),"")</f>
        <v>5</v>
      </c>
      <c r="AR43" s="32" t="str">
        <f>IF(AND($D43=AR$1,$E43=AR$2,$F43=AR$4),VLOOKUP($A43,Tableros_Control!$A:$P,16,0),"")</f>
        <v/>
      </c>
      <c r="AS43" s="32" t="str">
        <f>IF(AND($D43=AS$1,$E43=AS$2,$F43=AS$4),VLOOKUP($A43,Tableros_Control!$A:$P,16,0),"")</f>
        <v/>
      </c>
      <c r="AT43" s="32" t="str">
        <f>IF(AND($D43=AT$1,$E43=AT$2,$F43=AT$4),VLOOKUP($A43,Tableros_Control!$A:$P,16,0),"")</f>
        <v/>
      </c>
      <c r="AU43" s="32" t="str">
        <f>IF(AND($D43=AU$1,$E43=AU$2,$F43=AU$4),VLOOKUP($A43,Tableros_Control!$A:$P,16,0),"")</f>
        <v/>
      </c>
      <c r="AV43" s="32" t="str">
        <f>IF(AND($D43=AV$1,$E43=AV$2,$F43=AV$4),VLOOKUP($A43,Tableros_Control!$A:$P,16,0),"")</f>
        <v/>
      </c>
      <c r="AW43" s="32" t="str">
        <f>IF(AND($D43=AW$1,$E43=AW$2,$F43=AW$4),VLOOKUP($A43,Tableros_Control!$A:$P,16,0),"")</f>
        <v/>
      </c>
      <c r="AX43" s="32" t="str">
        <f>IF(AND($D43=AX$1,$E43=AX$2,$F43=AX$4),VLOOKUP($A43,Tableros_Control!$A:$P,16,0),"")</f>
        <v/>
      </c>
      <c r="AY43" s="32" t="str">
        <f>IF(AND($D43=AY$1,$E43=AY$2,$F43=AY$4),VLOOKUP($A43,Tableros_Control!$A:$P,16,0),"")</f>
        <v/>
      </c>
      <c r="AZ43" s="32" t="str">
        <f>IF(AND($D43=AZ$1,$E43=AZ$2,$F43=AZ$4),VLOOKUP($A43,Tableros_Control!$A:$P,16,0),"")</f>
        <v/>
      </c>
      <c r="BA43" s="33" t="str">
        <f>IF(AND($D43=BA$1,$E43=BA$2,$F43=BA$4),VLOOKUP($A43,Tableros_Control!$A:$P,16,0),"")</f>
        <v/>
      </c>
      <c r="BB43" s="36">
        <v>44909</v>
      </c>
      <c r="BC43" s="46" t="s">
        <v>137</v>
      </c>
      <c r="BD43" s="27"/>
    </row>
    <row r="44" spans="1:56" ht="36.75" customHeight="1">
      <c r="A44" s="63">
        <v>30</v>
      </c>
      <c r="B44" s="57" t="s">
        <v>138</v>
      </c>
      <c r="C44" s="31" t="s">
        <v>139</v>
      </c>
      <c r="D44" s="31">
        <v>2022</v>
      </c>
      <c r="E44" s="31">
        <f>VLOOKUP(A44,Tableros_Control!$A:$P,5,0)</f>
        <v>12</v>
      </c>
      <c r="F44" s="31">
        <f>VLOOKUP($A44,Tableros_Control!$A:$P,6,0)</f>
        <v>2</v>
      </c>
      <c r="G44" s="32" t="str">
        <f>IF(AND($D44=G$1,$E44=G$2,$F44=G$4),VLOOKUP($A44,Tableros_Control!$A:$P,16,0),"")</f>
        <v/>
      </c>
      <c r="H44" s="32" t="str">
        <f>IF(AND($D44=H$1,$E44=H$2,$F44=H$4),VLOOKUP($A44,Tableros_Control!$A:$P,16,0),"")</f>
        <v/>
      </c>
      <c r="I44" s="32" t="str">
        <f>IF(AND($D44=I$1,$E44=I$2,$F44=I$4),VLOOKUP($A44,Tableros_Control!$A:$P,16,0),"")</f>
        <v/>
      </c>
      <c r="J44" s="32" t="str">
        <f>IF(AND($D44=J$1,$E44=J$2,$F44=J$4),VLOOKUP($A44,Tableros_Control!$A:$P,16,0),"")</f>
        <v/>
      </c>
      <c r="K44" s="32" t="str">
        <f>IF(AND($D44=K$1,$E44=K$2,$F44=K$4),VLOOKUP($A44,Tableros_Control!$A:$P,16,0),"")</f>
        <v/>
      </c>
      <c r="L44" s="32" t="str">
        <f>IF(AND($D44=L$1,$E44=L$2,$F44=L$4),VLOOKUP($A44,Tableros_Control!$A:$P,16,0),"")</f>
        <v/>
      </c>
      <c r="M44" s="32" t="str">
        <f>IF(AND($D44=M$1,$E44=M$2,$F44=M$4),VLOOKUP($A44,Tableros_Control!$A:$P,16,0),"")</f>
        <v/>
      </c>
      <c r="N44" s="32" t="str">
        <f>IF(AND($D44=N$1,$E44=N$2,$F44=N$4),VLOOKUP($A44,Tableros_Control!$A:$P,16,0),"")</f>
        <v/>
      </c>
      <c r="O44" s="32" t="str">
        <f>IF(AND($D44=O$1,$E44=O$2,$F44=O$4),VLOOKUP($A44,Tableros_Control!$A:$P,16,0),"")</f>
        <v/>
      </c>
      <c r="P44" s="32" t="str">
        <f>IF(AND($D44=P$1,$E44=P$2,$F44=P$4),VLOOKUP($A44,Tableros_Control!$A:$P,16,0),"")</f>
        <v/>
      </c>
      <c r="Q44" s="32" t="str">
        <f>IF(AND($D44=Q$1,$E44=Q$2,$F44=Q$4),VLOOKUP($A44,Tableros_Control!$A:$P,16,0),"")</f>
        <v/>
      </c>
      <c r="R44" s="32" t="str">
        <f>IF(AND($D44=R$1,$E44=R$2,$F44=R$4),VLOOKUP($A44,Tableros_Control!$A:$P,16,0),"")</f>
        <v/>
      </c>
      <c r="S44" s="32" t="str">
        <f>IF(AND($D44=S$1,$E44=S$2,$F44=S$4),VLOOKUP($A44,Tableros_Control!$A:$P,16,0),"")</f>
        <v/>
      </c>
      <c r="T44" s="32" t="str">
        <f>IF(AND($D44=T$1,$E44=T$2,$F44=T$4),VLOOKUP($A44,Tableros_Control!$A:$P,16,0),"")</f>
        <v/>
      </c>
      <c r="U44" s="32" t="str">
        <f>IF(AND($D44=U$1,$E44=U$2,$F44=U$4),VLOOKUP($A44,Tableros_Control!$A:$P,16,0),"")</f>
        <v/>
      </c>
      <c r="V44" s="32" t="str">
        <f>IF(AND($D44=V$1,$E44=V$2,$F44=V$4),VLOOKUP($A44,Tableros_Control!$A:$P,16,0),"")</f>
        <v/>
      </c>
      <c r="W44" s="32" t="str">
        <f>IF(AND($D44=W$1,$E44=W$2,$F44=W$4),VLOOKUP($A44,Tableros_Control!$A:$P,16,0),"")</f>
        <v/>
      </c>
      <c r="X44" s="32" t="str">
        <f>IF(AND($D44=X$1,$E44=X$2,$F44=X$4),VLOOKUP($A44,Tableros_Control!$A:$P,16,0),"")</f>
        <v/>
      </c>
      <c r="Y44" s="32" t="str">
        <f>IF(AND($D44=Y$1,$E44=Y$2,$F44=Y$4),VLOOKUP($A44,Tableros_Control!$A:$P,16,0),"")</f>
        <v/>
      </c>
      <c r="Z44" s="32" t="str">
        <f>IF(AND($D44=Z$1,$E44=Z$2,$F44=Z$4),VLOOKUP($A44,Tableros_Control!$A:$P,16,0),"")</f>
        <v/>
      </c>
      <c r="AA44" s="32" t="str">
        <f>IF(AND($D44=AA$1,$E44=AA$2,$F44=AA$4),VLOOKUP($A44,Tableros_Control!$A:$P,16,0),"")</f>
        <v/>
      </c>
      <c r="AB44" s="32" t="str">
        <f>IF(AND($D44=AB$1,$E44=AB$2,$F44=AB$4),VLOOKUP($A44,Tableros_Control!$A:$P,16,0),"")</f>
        <v/>
      </c>
      <c r="AC44" s="32" t="str">
        <f>IF(AND($D44=AC$1,$E44=AC$2,$F44=AC$4),VLOOKUP($A44,Tableros_Control!$A:$P,16,0),"")</f>
        <v/>
      </c>
      <c r="AD44" s="32" t="str">
        <f>IF(AND($D44=AD$1,$E44=AD$2,$F44=AD$4),VLOOKUP($A44,Tableros_Control!$A:$P,16,0),"")</f>
        <v/>
      </c>
      <c r="AE44" s="32" t="str">
        <f>IF(AND($D44=AE$1,$E44=AE$2,$F44=AE$4),VLOOKUP($A44,Tableros_Control!$A:$P,16,0),"")</f>
        <v/>
      </c>
      <c r="AF44" s="32" t="str">
        <f>IF(AND($D44=AF$1,$E44=AF$2,$F44=AF$4),VLOOKUP($A44,Tableros_Control!$A:$P,16,0),"")</f>
        <v/>
      </c>
      <c r="AG44" s="32" t="str">
        <f>IF(AND($D44=AG$1,$E44=AG$2,$F44=AG$4),VLOOKUP($A44,Tableros_Control!$A:$P,16,0),"")</f>
        <v/>
      </c>
      <c r="AH44" s="32" t="str">
        <f>IF(AND($D44=AH$1,$E44=AH$2,$F44=AH$4),VLOOKUP($A44,Tableros_Control!$A:$P,16,0),"")</f>
        <v/>
      </c>
      <c r="AI44" s="32" t="str">
        <f>IF(AND($D44=AI$1,$E44=AI$2,$F44=AI$4),VLOOKUP($A44,Tableros_Control!$A:$P,16,0),"")</f>
        <v/>
      </c>
      <c r="AJ44" s="32" t="str">
        <f>IF(AND($D44=AJ$1,$E44=AJ$2,$F44=AJ$4),VLOOKUP($A44,Tableros_Control!$A:$P,16,0),"")</f>
        <v/>
      </c>
      <c r="AK44" s="32" t="str">
        <f>IF(AND($D44=AK$1,$E44=AK$2,$F44=AK$4),VLOOKUP($A44,Tableros_Control!$A:$P,16,0),"")</f>
        <v/>
      </c>
      <c r="AL44" s="32" t="str">
        <f>IF(AND($D44=AL$1,$E44=AL$2,$F44=AL$4),VLOOKUP($A44,Tableros_Control!$A:$P,16,0),"")</f>
        <v/>
      </c>
      <c r="AM44" s="32" t="str">
        <f>IF(AND($D44=AM$1,$E44=AM$2,$F44=AM$4),VLOOKUP($A44,Tableros_Control!$A:$P,16,0),"")</f>
        <v/>
      </c>
      <c r="AN44" s="32" t="str">
        <f>IF(AND($D44=AN$1,$E44=AN$2,$F44=AN$4),VLOOKUP($A44,Tableros_Control!$A:$P,16,0),"")</f>
        <v/>
      </c>
      <c r="AO44" s="32" t="str">
        <f>IF(AND($D44=AO$1,$E44=AO$2,$F44=AO$4),VLOOKUP($A44,Tableros_Control!$A:$P,16,0),"")</f>
        <v/>
      </c>
      <c r="AP44" s="32" t="str">
        <f>IF(AND($D44=AP$1,$E44=AP$2,$F44=AP$4),VLOOKUP($A44,Tableros_Control!$A:$P,16,0),"")</f>
        <v/>
      </c>
      <c r="AQ44" s="32" t="str">
        <f>IF(AND($D44=AQ$1,$E44=AQ$2,$F44=AQ$4),VLOOKUP($A44,Tableros_Control!$A:$P,16,0),"")</f>
        <v/>
      </c>
      <c r="AR44" s="32" t="str">
        <f>IF(AND($D44=AR$1,$E44=AR$2,$F44=AR$4),VLOOKUP($A44,Tableros_Control!$A:$P,16,0),"")</f>
        <v/>
      </c>
      <c r="AS44" s="32">
        <f ca="1">IF(AND($D44=AS$1,$E44=AS$2,$F44=AS$4),VLOOKUP($A44,Tableros_Control!$A:$P,16,0),"")</f>
        <v>1</v>
      </c>
      <c r="AT44" s="32" t="str">
        <f>IF(AND($D44=AT$1,$E44=AT$2,$F44=AT$4),VLOOKUP($A44,Tableros_Control!$A:$P,16,0),"")</f>
        <v/>
      </c>
      <c r="AU44" s="32" t="str">
        <f>IF(AND($D44=AU$1,$E44=AU$2,$F44=AU$4),VLOOKUP($A44,Tableros_Control!$A:$P,16,0),"")</f>
        <v/>
      </c>
      <c r="AV44" s="32" t="str">
        <f>IF(AND($D44=AV$1,$E44=AV$2,$F44=AV$4),VLOOKUP($A44,Tableros_Control!$A:$P,16,0),"")</f>
        <v/>
      </c>
      <c r="AW44" s="32" t="str">
        <f>IF(AND($D44=AW$1,$E44=AW$2,$F44=AW$4),VLOOKUP($A44,Tableros_Control!$A:$P,16,0),"")</f>
        <v/>
      </c>
      <c r="AX44" s="32" t="str">
        <f>IF(AND($D44=AX$1,$E44=AX$2,$F44=AX$4),VLOOKUP($A44,Tableros_Control!$A:$P,16,0),"")</f>
        <v/>
      </c>
      <c r="AY44" s="32" t="str">
        <f>IF(AND($D44=AY$1,$E44=AY$2,$F44=AY$4),VLOOKUP($A44,Tableros_Control!$A:$P,16,0),"")</f>
        <v/>
      </c>
      <c r="AZ44" s="32" t="str">
        <f>IF(AND($D44=AZ$1,$E44=AZ$2,$F44=AZ$4),VLOOKUP($A44,Tableros_Control!$A:$P,16,0),"")</f>
        <v/>
      </c>
      <c r="BA44" s="33" t="str">
        <f>IF(AND($D44=BA$1,$E44=BA$2,$F44=BA$4),VLOOKUP($A44,Tableros_Control!$A:$P,16,0),"")</f>
        <v/>
      </c>
      <c r="BB44" s="36">
        <v>44909</v>
      </c>
      <c r="BC44" s="51" t="s">
        <v>140</v>
      </c>
      <c r="BD44" s="27"/>
    </row>
    <row r="45" spans="1:56" ht="36.75" customHeight="1">
      <c r="A45" s="63">
        <v>31</v>
      </c>
      <c r="B45" s="57" t="s">
        <v>141</v>
      </c>
      <c r="C45" s="31" t="s">
        <v>66</v>
      </c>
      <c r="D45" s="31">
        <v>2022</v>
      </c>
      <c r="E45" s="31">
        <f>VLOOKUP(A45,Tableros_Control!$A:$P,5,0)</f>
        <v>12</v>
      </c>
      <c r="F45" s="31">
        <f>VLOOKUP($A45,Tableros_Control!$A:$P,6,0)</f>
        <v>3</v>
      </c>
      <c r="G45" s="32" t="str">
        <f>IF(AND($D45=G$1,$E45=G$2,$F45=G$4),VLOOKUP($A45,Tableros_Control!$A:$P,16,0),"")</f>
        <v/>
      </c>
      <c r="H45" s="32" t="str">
        <f>IF(AND($D45=H$1,$E45=H$2,$F45=H$4),VLOOKUP($A45,Tableros_Control!$A:$P,16,0),"")</f>
        <v/>
      </c>
      <c r="I45" s="32" t="str">
        <f>IF(AND($D45=I$1,$E45=I$2,$F45=I$4),VLOOKUP($A45,Tableros_Control!$A:$P,16,0),"")</f>
        <v/>
      </c>
      <c r="J45" s="32" t="str">
        <f>IF(AND($D45=J$1,$E45=J$2,$F45=J$4),VLOOKUP($A45,Tableros_Control!$A:$P,16,0),"")</f>
        <v/>
      </c>
      <c r="K45" s="32" t="str">
        <f>IF(AND($D45=K$1,$E45=K$2,$F45=K$4),VLOOKUP($A45,Tableros_Control!$A:$P,16,0),"")</f>
        <v/>
      </c>
      <c r="L45" s="32" t="str">
        <f>IF(AND($D45=L$1,$E45=L$2,$F45=L$4),VLOOKUP($A45,Tableros_Control!$A:$P,16,0),"")</f>
        <v/>
      </c>
      <c r="M45" s="32" t="str">
        <f>IF(AND($D45=M$1,$E45=M$2,$F45=M$4),VLOOKUP($A45,Tableros_Control!$A:$P,16,0),"")</f>
        <v/>
      </c>
      <c r="N45" s="32" t="str">
        <f>IF(AND($D45=N$1,$E45=N$2,$F45=N$4),VLOOKUP($A45,Tableros_Control!$A:$P,16,0),"")</f>
        <v/>
      </c>
      <c r="O45" s="32" t="str">
        <f>IF(AND($D45=O$1,$E45=O$2,$F45=O$4),VLOOKUP($A45,Tableros_Control!$A:$P,16,0),"")</f>
        <v/>
      </c>
      <c r="P45" s="32" t="str">
        <f>IF(AND($D45=P$1,$E45=P$2,$F45=P$4),VLOOKUP($A45,Tableros_Control!$A:$P,16,0),"")</f>
        <v/>
      </c>
      <c r="Q45" s="32" t="str">
        <f>IF(AND($D45=Q$1,$E45=Q$2,$F45=Q$4),VLOOKUP($A45,Tableros_Control!$A:$P,16,0),"")</f>
        <v/>
      </c>
      <c r="R45" s="32" t="str">
        <f>IF(AND($D45=R$1,$E45=R$2,$F45=R$4),VLOOKUP($A45,Tableros_Control!$A:$P,16,0),"")</f>
        <v/>
      </c>
      <c r="S45" s="32" t="str">
        <f>IF(AND($D45=S$1,$E45=S$2,$F45=S$4),VLOOKUP($A45,Tableros_Control!$A:$P,16,0),"")</f>
        <v/>
      </c>
      <c r="T45" s="32" t="str">
        <f>IF(AND($D45=T$1,$E45=T$2,$F45=T$4),VLOOKUP($A45,Tableros_Control!$A:$P,16,0),"")</f>
        <v/>
      </c>
      <c r="U45" s="32" t="str">
        <f>IF(AND($D45=U$1,$E45=U$2,$F45=U$4),VLOOKUP($A45,Tableros_Control!$A:$P,16,0),"")</f>
        <v/>
      </c>
      <c r="V45" s="32" t="str">
        <f>IF(AND($D45=V$1,$E45=V$2,$F45=V$4),VLOOKUP($A45,Tableros_Control!$A:$P,16,0),"")</f>
        <v/>
      </c>
      <c r="W45" s="32" t="str">
        <f>IF(AND($D45=W$1,$E45=W$2,$F45=W$4),VLOOKUP($A45,Tableros_Control!$A:$P,16,0),"")</f>
        <v/>
      </c>
      <c r="X45" s="32" t="str">
        <f>IF(AND($D45=X$1,$E45=X$2,$F45=X$4),VLOOKUP($A45,Tableros_Control!$A:$P,16,0),"")</f>
        <v/>
      </c>
      <c r="Y45" s="32" t="str">
        <f>IF(AND($D45=Y$1,$E45=Y$2,$F45=Y$4),VLOOKUP($A45,Tableros_Control!$A:$P,16,0),"")</f>
        <v/>
      </c>
      <c r="Z45" s="32" t="str">
        <f>IF(AND($D45=Z$1,$E45=Z$2,$F45=Z$4),VLOOKUP($A45,Tableros_Control!$A:$P,16,0),"")</f>
        <v/>
      </c>
      <c r="AA45" s="32" t="str">
        <f>IF(AND($D45=AA$1,$E45=AA$2,$F45=AA$4),VLOOKUP($A45,Tableros_Control!$A:$P,16,0),"")</f>
        <v/>
      </c>
      <c r="AB45" s="32" t="str">
        <f>IF(AND($D45=AB$1,$E45=AB$2,$F45=AB$4),VLOOKUP($A45,Tableros_Control!$A:$P,16,0),"")</f>
        <v/>
      </c>
      <c r="AC45" s="32" t="str">
        <f>IF(AND($D45=AC$1,$E45=AC$2,$F45=AC$4),VLOOKUP($A45,Tableros_Control!$A:$P,16,0),"")</f>
        <v/>
      </c>
      <c r="AD45" s="32" t="str">
        <f>IF(AND($D45=AD$1,$E45=AD$2,$F45=AD$4),VLOOKUP($A45,Tableros_Control!$A:$P,16,0),"")</f>
        <v/>
      </c>
      <c r="AE45" s="32" t="str">
        <f>IF(AND($D45=AE$1,$E45=AE$2,$F45=AE$4),VLOOKUP($A45,Tableros_Control!$A:$P,16,0),"")</f>
        <v/>
      </c>
      <c r="AF45" s="32" t="str">
        <f>IF(AND($D45=AF$1,$E45=AF$2,$F45=AF$4),VLOOKUP($A45,Tableros_Control!$A:$P,16,0),"")</f>
        <v/>
      </c>
      <c r="AG45" s="32" t="str">
        <f>IF(AND($D45=AG$1,$E45=AG$2,$F45=AG$4),VLOOKUP($A45,Tableros_Control!$A:$P,16,0),"")</f>
        <v/>
      </c>
      <c r="AH45" s="32" t="str">
        <f>IF(AND($D45=AH$1,$E45=AH$2,$F45=AH$4),VLOOKUP($A45,Tableros_Control!$A:$P,16,0),"")</f>
        <v/>
      </c>
      <c r="AI45" s="32" t="str">
        <f>IF(AND($D45=AI$1,$E45=AI$2,$F45=AI$4),VLOOKUP($A45,Tableros_Control!$A:$P,16,0),"")</f>
        <v/>
      </c>
      <c r="AJ45" s="32" t="str">
        <f>IF(AND($D45=AJ$1,$E45=AJ$2,$F45=AJ$4),VLOOKUP($A45,Tableros_Control!$A:$P,16,0),"")</f>
        <v/>
      </c>
      <c r="AK45" s="32" t="str">
        <f>IF(AND($D45=AK$1,$E45=AK$2,$F45=AK$4),VLOOKUP($A45,Tableros_Control!$A:$P,16,0),"")</f>
        <v/>
      </c>
      <c r="AL45" s="32" t="str">
        <f>IF(AND($D45=AL$1,$E45=AL$2,$F45=AL$4),VLOOKUP($A45,Tableros_Control!$A:$P,16,0),"")</f>
        <v/>
      </c>
      <c r="AM45" s="32" t="str">
        <f>IF(AND($D45=AM$1,$E45=AM$2,$F45=AM$4),VLOOKUP($A45,Tableros_Control!$A:$P,16,0),"")</f>
        <v/>
      </c>
      <c r="AN45" s="32" t="str">
        <f>IF(AND($D45=AN$1,$E45=AN$2,$F45=AN$4),VLOOKUP($A45,Tableros_Control!$A:$P,16,0),"")</f>
        <v/>
      </c>
      <c r="AO45" s="32" t="str">
        <f>IF(AND($D45=AO$1,$E45=AO$2,$F45=AO$4),VLOOKUP($A45,Tableros_Control!$A:$P,16,0),"")</f>
        <v/>
      </c>
      <c r="AP45" s="32" t="str">
        <f>IF(AND($D45=AP$1,$E45=AP$2,$F45=AP$4),VLOOKUP($A45,Tableros_Control!$A:$P,16,0),"")</f>
        <v/>
      </c>
      <c r="AQ45" s="32" t="str">
        <f>IF(AND($D45=AQ$1,$E45=AQ$2,$F45=AQ$4),VLOOKUP($A45,Tableros_Control!$A:$P,16,0),"")</f>
        <v/>
      </c>
      <c r="AR45" s="32" t="str">
        <f>IF(AND($D45=AR$1,$E45=AR$2,$F45=AR$4),VLOOKUP($A45,Tableros_Control!$A:$P,16,0),"")</f>
        <v/>
      </c>
      <c r="AS45" s="32" t="str">
        <f>IF(AND($D45=AS$1,$E45=AS$2,$F45=AS$4),VLOOKUP($A45,Tableros_Control!$A:$P,16,0),"")</f>
        <v/>
      </c>
      <c r="AT45" s="32">
        <f ca="1">IF(AND($D45=AT$1,$E45=AT$2,$F45=AT$4),VLOOKUP($A45,Tableros_Control!$A:$P,16,0),"")</f>
        <v>1</v>
      </c>
      <c r="AU45" s="32" t="str">
        <f>IF(AND($D45=AU$1,$E45=AU$2,$F45=AU$4),VLOOKUP($A45,Tableros_Control!$A:$P,16,0),"")</f>
        <v/>
      </c>
      <c r="AV45" s="32" t="str">
        <f>IF(AND($D45=AV$1,$E45=AV$2,$F45=AV$4),VLOOKUP($A45,Tableros_Control!$A:$P,16,0),"")</f>
        <v/>
      </c>
      <c r="AW45" s="32" t="str">
        <f>IF(AND($D45=AW$1,$E45=AW$2,$F45=AW$4),VLOOKUP($A45,Tableros_Control!$A:$P,16,0),"")</f>
        <v/>
      </c>
      <c r="AX45" s="32" t="str">
        <f>IF(AND($D45=AX$1,$E45=AX$2,$F45=AX$4),VLOOKUP($A45,Tableros_Control!$A:$P,16,0),"")</f>
        <v/>
      </c>
      <c r="AY45" s="32" t="str">
        <f>IF(AND($D45=AY$1,$E45=AY$2,$F45=AY$4),VLOOKUP($A45,Tableros_Control!$A:$P,16,0),"")</f>
        <v/>
      </c>
      <c r="AZ45" s="32" t="str">
        <f>IF(AND($D45=AZ$1,$E45=AZ$2,$F45=AZ$4),VLOOKUP($A45,Tableros_Control!$A:$P,16,0),"")</f>
        <v/>
      </c>
      <c r="BA45" s="33" t="str">
        <f>IF(AND($D45=BA$1,$E45=BA$2,$F45=BA$4),VLOOKUP($A45,Tableros_Control!$A:$P,16,0),"")</f>
        <v/>
      </c>
      <c r="BB45" s="36">
        <v>44909</v>
      </c>
      <c r="BC45" s="59" t="s">
        <v>142</v>
      </c>
      <c r="BD45" s="27"/>
    </row>
    <row r="46" spans="1:56" ht="36.75" customHeight="1">
      <c r="A46" s="38" t="s">
        <v>44</v>
      </c>
      <c r="B46" s="39" t="s">
        <v>45</v>
      </c>
      <c r="C46" s="40" t="s">
        <v>46</v>
      </c>
      <c r="D46" s="53"/>
      <c r="E46" s="53"/>
      <c r="F46" s="53"/>
      <c r="G46" s="117" t="s">
        <v>50</v>
      </c>
      <c r="H46" s="112"/>
      <c r="I46" s="110" t="s">
        <v>51</v>
      </c>
      <c r="J46" s="111"/>
      <c r="K46" s="111"/>
      <c r="L46" s="112"/>
      <c r="M46" s="110" t="s">
        <v>52</v>
      </c>
      <c r="N46" s="111"/>
      <c r="O46" s="111"/>
      <c r="P46" s="112"/>
      <c r="Q46" s="110" t="s">
        <v>53</v>
      </c>
      <c r="R46" s="111"/>
      <c r="S46" s="111"/>
      <c r="T46" s="111"/>
      <c r="U46" s="112"/>
      <c r="V46" s="110" t="s">
        <v>54</v>
      </c>
      <c r="W46" s="111"/>
      <c r="X46" s="111"/>
      <c r="Y46" s="112"/>
      <c r="Z46" s="110" t="s">
        <v>55</v>
      </c>
      <c r="AA46" s="111"/>
      <c r="AB46" s="111"/>
      <c r="AC46" s="111"/>
      <c r="AD46" s="112"/>
      <c r="AE46" s="110" t="s">
        <v>56</v>
      </c>
      <c r="AF46" s="111"/>
      <c r="AG46" s="111"/>
      <c r="AH46" s="113"/>
      <c r="AI46" s="110" t="s">
        <v>57</v>
      </c>
      <c r="AJ46" s="111"/>
      <c r="AK46" s="111"/>
      <c r="AL46" s="113"/>
      <c r="AM46" s="110" t="s">
        <v>58</v>
      </c>
      <c r="AN46" s="111"/>
      <c r="AO46" s="111"/>
      <c r="AP46" s="111"/>
      <c r="AQ46" s="113"/>
      <c r="AR46" s="110" t="s">
        <v>59</v>
      </c>
      <c r="AS46" s="111"/>
      <c r="AT46" s="111"/>
      <c r="AU46" s="111"/>
      <c r="AV46" s="112"/>
      <c r="AW46" s="110" t="s">
        <v>60</v>
      </c>
      <c r="AX46" s="111"/>
      <c r="AY46" s="111"/>
      <c r="AZ46" s="111"/>
      <c r="BA46" s="113"/>
      <c r="BB46" s="27"/>
      <c r="BC46" s="28"/>
      <c r="BD46" s="27"/>
    </row>
    <row r="47" spans="1:56" ht="36.75" customHeight="1">
      <c r="A47" s="42"/>
      <c r="B47" s="43"/>
      <c r="C47" s="44"/>
      <c r="D47" s="54"/>
      <c r="E47" s="54"/>
      <c r="F47" s="54"/>
      <c r="G47" s="25">
        <v>4</v>
      </c>
      <c r="H47" s="25">
        <v>5</v>
      </c>
      <c r="I47" s="25">
        <v>1</v>
      </c>
      <c r="J47" s="25">
        <v>2</v>
      </c>
      <c r="K47" s="25">
        <v>3</v>
      </c>
      <c r="L47" s="25">
        <v>4</v>
      </c>
      <c r="M47" s="25">
        <v>1</v>
      </c>
      <c r="N47" s="25">
        <v>2</v>
      </c>
      <c r="O47" s="25">
        <v>3</v>
      </c>
      <c r="P47" s="25">
        <v>4</v>
      </c>
      <c r="Q47" s="25">
        <v>1</v>
      </c>
      <c r="R47" s="25">
        <v>2</v>
      </c>
      <c r="S47" s="25">
        <v>3</v>
      </c>
      <c r="T47" s="25">
        <v>4</v>
      </c>
      <c r="U47" s="25">
        <v>5</v>
      </c>
      <c r="V47" s="25">
        <v>1</v>
      </c>
      <c r="W47" s="25">
        <v>2</v>
      </c>
      <c r="X47" s="25">
        <v>3</v>
      </c>
      <c r="Y47" s="25">
        <v>4</v>
      </c>
      <c r="Z47" s="25">
        <v>1</v>
      </c>
      <c r="AA47" s="25">
        <v>2</v>
      </c>
      <c r="AB47" s="25">
        <v>3</v>
      </c>
      <c r="AC47" s="25">
        <v>4</v>
      </c>
      <c r="AD47" s="25">
        <v>5</v>
      </c>
      <c r="AE47" s="25">
        <v>1</v>
      </c>
      <c r="AF47" s="25">
        <v>2</v>
      </c>
      <c r="AG47" s="25">
        <v>3</v>
      </c>
      <c r="AH47" s="25">
        <v>4</v>
      </c>
      <c r="AI47" s="25">
        <v>1</v>
      </c>
      <c r="AJ47" s="25">
        <v>2</v>
      </c>
      <c r="AK47" s="25">
        <v>3</v>
      </c>
      <c r="AL47" s="25">
        <v>4</v>
      </c>
      <c r="AM47" s="25">
        <v>1</v>
      </c>
      <c r="AN47" s="25">
        <v>2</v>
      </c>
      <c r="AO47" s="25">
        <v>3</v>
      </c>
      <c r="AP47" s="25">
        <v>4</v>
      </c>
      <c r="AQ47" s="25">
        <v>5</v>
      </c>
      <c r="AR47" s="25">
        <v>1</v>
      </c>
      <c r="AS47" s="25">
        <v>2</v>
      </c>
      <c r="AT47" s="25">
        <v>3</v>
      </c>
      <c r="AU47" s="25">
        <v>4</v>
      </c>
      <c r="AV47" s="25">
        <v>5</v>
      </c>
      <c r="AW47" s="25">
        <v>1</v>
      </c>
      <c r="AX47" s="25">
        <v>2</v>
      </c>
      <c r="AY47" s="25">
        <v>3</v>
      </c>
      <c r="AZ47" s="25">
        <v>4</v>
      </c>
      <c r="BA47" s="26">
        <v>5</v>
      </c>
      <c r="BB47" s="27"/>
      <c r="BC47" s="28"/>
      <c r="BD47" s="27"/>
    </row>
    <row r="48" spans="1:56" ht="36.75" customHeight="1">
      <c r="A48" s="114" t="s">
        <v>143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6"/>
      <c r="BB48" s="27"/>
      <c r="BC48" s="28"/>
      <c r="BD48" s="27"/>
    </row>
    <row r="49" spans="1:56" ht="36.75" customHeight="1">
      <c r="A49" s="30">
        <v>32</v>
      </c>
      <c r="B49" s="31" t="s">
        <v>144</v>
      </c>
      <c r="C49" s="31" t="s">
        <v>66</v>
      </c>
      <c r="D49" s="31">
        <v>2023</v>
      </c>
      <c r="E49" s="31">
        <f>VLOOKUP(A49,Tableros_Control!$A:$P,5,0)</f>
        <v>1</v>
      </c>
      <c r="F49" s="31">
        <f>VLOOKUP($A49,Tableros_Control!$A:$P,6,0)</f>
        <v>3</v>
      </c>
      <c r="G49" s="32" t="str">
        <f>IF(AND($D49=G$1,$E49=G$2,$F49=G$4),VLOOKUP($A49,Tableros_Control!$A:$P,16,0),"")</f>
        <v/>
      </c>
      <c r="H49" s="32" t="str">
        <f>IF(AND($D49=H$1,$E49=H$2,$F49=H$4),VLOOKUP($A49,Tableros_Control!$A:$P,16,0),"")</f>
        <v/>
      </c>
      <c r="I49" s="32" t="str">
        <f>IF(AND($D49=I$1,$E49=I$2,$F49=I$4),VLOOKUP($A49,Tableros_Control!$A:$P,16,0),"")</f>
        <v/>
      </c>
      <c r="J49" s="32" t="str">
        <f>IF(AND($D49=J$1,$E49=J$2,$F49=J$4),VLOOKUP($A49,Tableros_Control!$A:$P,16,0),"")</f>
        <v/>
      </c>
      <c r="K49" s="32" t="str">
        <f>IF(AND($D49=K$1,$E49=K$2,$F49=K$4),VLOOKUP($A49,Tableros_Control!$A:$P,16,0),"")</f>
        <v/>
      </c>
      <c r="L49" s="32" t="str">
        <f>IF(AND($D49=L$1,$E49=L$2,$F49=L$4),VLOOKUP($A49,Tableros_Control!$A:$P,16,0),"")</f>
        <v/>
      </c>
      <c r="M49" s="32" t="str">
        <f>IF(AND($D49=M$1,$E49=M$2,$F49=M$4),VLOOKUP($A49,Tableros_Control!$A:$P,16,0),"")</f>
        <v/>
      </c>
      <c r="N49" s="32" t="str">
        <f>IF(AND($D49=N$1,$E49=N$2,$F49=N$4),VLOOKUP($A49,Tableros_Control!$A:$P,16,0),"")</f>
        <v/>
      </c>
      <c r="O49" s="32" t="str">
        <f>IF(AND($D49=O$1,$E49=O$2,$F49=O$4),VLOOKUP($A49,Tableros_Control!$A:$P,16,0),"")</f>
        <v/>
      </c>
      <c r="P49" s="32" t="str">
        <f>IF(AND($D49=P$1,$E49=P$2,$F49=P$4),VLOOKUP($A49,Tableros_Control!$A:$P,16,0),"")</f>
        <v/>
      </c>
      <c r="Q49" s="32" t="str">
        <f>IF(AND($D49=Q$1,$E49=Q$2,$F49=Q$4),VLOOKUP($A49,Tableros_Control!$A:$P,16,0),"")</f>
        <v/>
      </c>
      <c r="R49" s="32" t="str">
        <f>IF(AND($D49=R$1,$E49=R$2,$F49=R$4),VLOOKUP($A49,Tableros_Control!$A:$P,16,0),"")</f>
        <v/>
      </c>
      <c r="S49" s="32" t="str">
        <f>IF(AND($D49=S$1,$E49=S$2,$F49=S$4),VLOOKUP($A49,Tableros_Control!$A:$P,16,0),"")</f>
        <v/>
      </c>
      <c r="T49" s="32" t="str">
        <f>IF(AND($D49=T$1,$E49=T$2,$F49=T$4),VLOOKUP($A49,Tableros_Control!$A:$P,16,0),"")</f>
        <v/>
      </c>
      <c r="U49" s="32" t="str">
        <f>IF(AND($D49=U$1,$E49=U$2,$F49=U$4),VLOOKUP($A49,Tableros_Control!$A:$P,16,0),"")</f>
        <v/>
      </c>
      <c r="V49" s="32" t="str">
        <f>IF(AND($D49=V$1,$E49=V$2,$F49=V$4),VLOOKUP($A49,Tableros_Control!$A:$P,16,0),"")</f>
        <v/>
      </c>
      <c r="W49" s="32" t="str">
        <f>IF(AND($D49=W$1,$E49=W$2,$F49=W$4),VLOOKUP($A49,Tableros_Control!$A:$P,16,0),"")</f>
        <v/>
      </c>
      <c r="X49" s="32" t="str">
        <f>IF(AND($D49=X$1,$E49=X$2,$F49=X$4),VLOOKUP($A49,Tableros_Control!$A:$P,16,0),"")</f>
        <v/>
      </c>
      <c r="Y49" s="32" t="str">
        <f>IF(AND($D49=Y$1,$E49=Y$2,$F49=Y$4),VLOOKUP($A49,Tableros_Control!$A:$P,16,0),"")</f>
        <v/>
      </c>
      <c r="Z49" s="32" t="str">
        <f>IF(AND($D49=Z$1,$E49=Z$2,$F49=Z$4),VLOOKUP($A49,Tableros_Control!$A:$P,16,0),"")</f>
        <v/>
      </c>
      <c r="AA49" s="32" t="str">
        <f>IF(AND($D49=AA$1,$E49=AA$2,$F49=AA$4),VLOOKUP($A49,Tableros_Control!$A:$P,16,0),"")</f>
        <v/>
      </c>
      <c r="AB49" s="32" t="str">
        <f>IF(AND($D49=AB$1,$E49=AB$2,$F49=AB$4),VLOOKUP($A49,Tableros_Control!$A:$P,16,0),"")</f>
        <v/>
      </c>
      <c r="AC49" s="32" t="str">
        <f>IF(AND($D49=AC$1,$E49=AC$2,$F49=AC$4),VLOOKUP($A49,Tableros_Control!$A:$P,16,0),"")</f>
        <v/>
      </c>
      <c r="AD49" s="32" t="str">
        <f>IF(AND($D49=AD$1,$E49=AD$2,$F49=AD$4),VLOOKUP($A49,Tableros_Control!$A:$P,16,0),"")</f>
        <v/>
      </c>
      <c r="AE49" s="32" t="str">
        <f>IF(AND($D49=AE$1,$E49=AE$2,$F49=AE$4),VLOOKUP($A49,Tableros_Control!$A:$P,16,0),"")</f>
        <v/>
      </c>
      <c r="AF49" s="32" t="str">
        <f>IF(AND($D49=AF$1,$E49=AF$2,$F49=AF$4),VLOOKUP($A49,Tableros_Control!$A:$P,16,0),"")</f>
        <v/>
      </c>
      <c r="AG49" s="32" t="str">
        <f>IF(AND($D49=AG$1,$E49=AG$2,$F49=AG$4),VLOOKUP($A49,Tableros_Control!$A:$P,16,0),"")</f>
        <v/>
      </c>
      <c r="AH49" s="32" t="str">
        <f>IF(AND($D49=AH$1,$E49=AH$2,$F49=AH$4),VLOOKUP($A49,Tableros_Control!$A:$P,16,0),"")</f>
        <v/>
      </c>
      <c r="AI49" s="32" t="str">
        <f>IF(AND($D49=AI$1,$E49=AI$2,$F49=AI$4),VLOOKUP($A49,Tableros_Control!$A:$P,16,0),"")</f>
        <v/>
      </c>
      <c r="AJ49" s="32" t="str">
        <f>IF(AND($D49=AJ$1,$E49=AJ$2,$F49=AJ$4),VLOOKUP($A49,Tableros_Control!$A:$P,16,0),"")</f>
        <v/>
      </c>
      <c r="AK49" s="32" t="str">
        <f>IF(AND($D49=AK$1,$E49=AK$2,$F49=AK$4),VLOOKUP($A49,Tableros_Control!$A:$P,16,0),"")</f>
        <v/>
      </c>
      <c r="AL49" s="32" t="str">
        <f>IF(AND($D49=AL$1,$E49=AL$2,$F49=AL$4),VLOOKUP($A49,Tableros_Control!$A:$P,16,0),"")</f>
        <v/>
      </c>
      <c r="AM49" s="32" t="str">
        <f>IF(AND($D49=AM$1,$E49=AM$2,$F49=AM$4),VLOOKUP($A49,Tableros_Control!$A:$P,16,0),"")</f>
        <v/>
      </c>
      <c r="AN49" s="32" t="str">
        <f>IF(AND($D49=AN$1,$E49=AN$2,$F49=AN$4),VLOOKUP($A49,Tableros_Control!$A:$P,16,0),"")</f>
        <v/>
      </c>
      <c r="AO49" s="32" t="str">
        <f>IF(AND($D49=AO$1,$E49=AO$2,$F49=AO$4),VLOOKUP($A49,Tableros_Control!$A:$P,16,0),"")</f>
        <v/>
      </c>
      <c r="AP49" s="32" t="str">
        <f>IF(AND($D49=AP$1,$E49=AP$2,$F49=AP$4),VLOOKUP($A49,Tableros_Control!$A:$P,16,0),"")</f>
        <v/>
      </c>
      <c r="AQ49" s="32" t="str">
        <f>IF(AND($D49=AQ$1,$E49=AQ$2,$F49=AQ$4),VLOOKUP($A49,Tableros_Control!$A:$P,16,0),"")</f>
        <v/>
      </c>
      <c r="AR49" s="32" t="str">
        <f>IF(AND($D49=AR$1,$E49=AR$2,$F49=AR$4),VLOOKUP($A49,Tableros_Control!$A:$P,16,0),"")</f>
        <v/>
      </c>
      <c r="AS49" s="32" t="str">
        <f>IF(AND($D49=AS$1,$E49=AS$2,$F49=AS$4),VLOOKUP($A49,Tableros_Control!$A:$P,16,0),"")</f>
        <v/>
      </c>
      <c r="AT49" s="32" t="str">
        <f>IF(AND($D49=AT$1,$E49=AT$2,$F49=AT$4),VLOOKUP($A49,Tableros_Control!$A:$P,16,0),"")</f>
        <v/>
      </c>
      <c r="AU49" s="32" t="str">
        <f>IF(AND($D49=AU$1,$E49=AU$2,$F49=AU$4),VLOOKUP($A49,Tableros_Control!$A:$P,16,0),"")</f>
        <v/>
      </c>
      <c r="AV49" s="32" t="str">
        <f>IF(AND($D49=AV$1,$E49=AV$2,$F49=AV$4),VLOOKUP($A49,Tableros_Control!$A:$P,16,0),"")</f>
        <v/>
      </c>
      <c r="AW49" s="32" t="str">
        <f>IF(AND($D49=AW$1,$E49=AW$2,$F49=AW$4),VLOOKUP($A49,Tableros_Control!$A:$P,16,0),"")</f>
        <v/>
      </c>
      <c r="AX49" s="32" t="str">
        <f>IF(AND($D49=AX$1,$E49=AX$2,$F49=AX$4),VLOOKUP($A49,Tableros_Control!$A:$P,16,0),"")</f>
        <v/>
      </c>
      <c r="AY49" s="32">
        <f ca="1">IF(AND($D49=AY$1,$E49=AY$2,$F49=AY$4),VLOOKUP($A49,Tableros_Control!$A:$P,16,0),"")</f>
        <v>1</v>
      </c>
      <c r="AZ49" s="32" t="str">
        <f>IF(AND($D49=AZ$1,$E49=AZ$2,$F49=AZ$4),VLOOKUP($A49,Tableros_Control!$A:$P,16,0),"")</f>
        <v/>
      </c>
      <c r="BA49" s="33" t="str">
        <f>IF(AND($D49=BA$1,$E49=BA$2,$F49=BA$4),VLOOKUP($A49,Tableros_Control!$A:$P,16,0),"")</f>
        <v/>
      </c>
      <c r="BB49" s="48">
        <v>44946</v>
      </c>
      <c r="BC49" s="65" t="s">
        <v>145</v>
      </c>
      <c r="BD49" s="27"/>
    </row>
    <row r="50" spans="1:56" ht="36.75" customHeight="1">
      <c r="A50" s="30">
        <v>33</v>
      </c>
      <c r="B50" s="31" t="s">
        <v>146</v>
      </c>
      <c r="C50" s="31" t="s">
        <v>133</v>
      </c>
      <c r="D50" s="31">
        <v>2023</v>
      </c>
      <c r="E50" s="31">
        <f>VLOOKUP(A50,Tableros_Control!$A:$P,5,0)</f>
        <v>1</v>
      </c>
      <c r="F50" s="31">
        <f>VLOOKUP($A50,Tableros_Control!$A:$P,6,0)</f>
        <v>5</v>
      </c>
      <c r="G50" s="32" t="str">
        <f>IF(AND($D50=G$1,$E50=G$2,$F50=G$4),VLOOKUP($A50,Tableros_Control!$A:$P,16,0),"")</f>
        <v/>
      </c>
      <c r="H50" s="32" t="str">
        <f>IF(AND($D50=H$1,$E50=H$2,$F50=H$4),VLOOKUP($A50,Tableros_Control!$A:$P,16,0),"")</f>
        <v/>
      </c>
      <c r="I50" s="32" t="str">
        <f>IF(AND($D50=I$1,$E50=I$2,$F50=I$4),VLOOKUP($A50,Tableros_Control!$A:$P,16,0),"")</f>
        <v/>
      </c>
      <c r="J50" s="32" t="str">
        <f>IF(AND($D50=J$1,$E50=J$2,$F50=J$4),VLOOKUP($A50,Tableros_Control!$A:$P,16,0),"")</f>
        <v/>
      </c>
      <c r="K50" s="32" t="str">
        <f>IF(AND($D50=K$1,$E50=K$2,$F50=K$4),VLOOKUP($A50,Tableros_Control!$A:$P,16,0),"")</f>
        <v/>
      </c>
      <c r="L50" s="32" t="str">
        <f>IF(AND($D50=L$1,$E50=L$2,$F50=L$4),VLOOKUP($A50,Tableros_Control!$A:$P,16,0),"")</f>
        <v/>
      </c>
      <c r="M50" s="32" t="str">
        <f>IF(AND($D50=M$1,$E50=M$2,$F50=M$4),VLOOKUP($A50,Tableros_Control!$A:$P,16,0),"")</f>
        <v/>
      </c>
      <c r="N50" s="32" t="str">
        <f>IF(AND($D50=N$1,$E50=N$2,$F50=N$4),VLOOKUP($A50,Tableros_Control!$A:$P,16,0),"")</f>
        <v/>
      </c>
      <c r="O50" s="32" t="str">
        <f>IF(AND($D50=O$1,$E50=O$2,$F50=O$4),VLOOKUP($A50,Tableros_Control!$A:$P,16,0),"")</f>
        <v/>
      </c>
      <c r="P50" s="32" t="str">
        <f>IF(AND($D50=P$1,$E50=P$2,$F50=P$4),VLOOKUP($A50,Tableros_Control!$A:$P,16,0),"")</f>
        <v/>
      </c>
      <c r="Q50" s="32" t="str">
        <f>IF(AND($D50=Q$1,$E50=Q$2,$F50=Q$4),VLOOKUP($A50,Tableros_Control!$A:$P,16,0),"")</f>
        <v/>
      </c>
      <c r="R50" s="32" t="str">
        <f>IF(AND($D50=R$1,$E50=R$2,$F50=R$4),VLOOKUP($A50,Tableros_Control!$A:$P,16,0),"")</f>
        <v/>
      </c>
      <c r="S50" s="32" t="str">
        <f>IF(AND($D50=S$1,$E50=S$2,$F50=S$4),VLOOKUP($A50,Tableros_Control!$A:$P,16,0),"")</f>
        <v/>
      </c>
      <c r="T50" s="32" t="str">
        <f>IF(AND($D50=T$1,$E50=T$2,$F50=T$4),VLOOKUP($A50,Tableros_Control!$A:$P,16,0),"")</f>
        <v/>
      </c>
      <c r="U50" s="32" t="str">
        <f>IF(AND($D50=U$1,$E50=U$2,$F50=U$4),VLOOKUP($A50,Tableros_Control!$A:$P,16,0),"")</f>
        <v/>
      </c>
      <c r="V50" s="32" t="str">
        <f>IF(AND($D50=V$1,$E50=V$2,$F50=V$4),VLOOKUP($A50,Tableros_Control!$A:$P,16,0),"")</f>
        <v/>
      </c>
      <c r="W50" s="32" t="str">
        <f>IF(AND($D50=W$1,$E50=W$2,$F50=W$4),VLOOKUP($A50,Tableros_Control!$A:$P,16,0),"")</f>
        <v/>
      </c>
      <c r="X50" s="32" t="str">
        <f>IF(AND($D50=X$1,$E50=X$2,$F50=X$4),VLOOKUP($A50,Tableros_Control!$A:$P,16,0),"")</f>
        <v/>
      </c>
      <c r="Y50" s="32" t="str">
        <f>IF(AND($D50=Y$1,$E50=Y$2,$F50=Y$4),VLOOKUP($A50,Tableros_Control!$A:$P,16,0),"")</f>
        <v/>
      </c>
      <c r="Z50" s="32" t="str">
        <f>IF(AND($D50=Z$1,$E50=Z$2,$F50=Z$4),VLOOKUP($A50,Tableros_Control!$A:$P,16,0),"")</f>
        <v/>
      </c>
      <c r="AA50" s="32" t="str">
        <f>IF(AND($D50=AA$1,$E50=AA$2,$F50=AA$4),VLOOKUP($A50,Tableros_Control!$A:$P,16,0),"")</f>
        <v/>
      </c>
      <c r="AB50" s="32" t="str">
        <f>IF(AND($D50=AB$1,$E50=AB$2,$F50=AB$4),VLOOKUP($A50,Tableros_Control!$A:$P,16,0),"")</f>
        <v/>
      </c>
      <c r="AC50" s="32" t="str">
        <f>IF(AND($D50=AC$1,$E50=AC$2,$F50=AC$4),VLOOKUP($A50,Tableros_Control!$A:$P,16,0),"")</f>
        <v/>
      </c>
      <c r="AD50" s="32" t="str">
        <f>IF(AND($D50=AD$1,$E50=AD$2,$F50=AD$4),VLOOKUP($A50,Tableros_Control!$A:$P,16,0),"")</f>
        <v/>
      </c>
      <c r="AE50" s="32" t="str">
        <f>IF(AND($D50=AE$1,$E50=AE$2,$F50=AE$4),VLOOKUP($A50,Tableros_Control!$A:$P,16,0),"")</f>
        <v/>
      </c>
      <c r="AF50" s="32" t="str">
        <f>IF(AND($D50=AF$1,$E50=AF$2,$F50=AF$4),VLOOKUP($A50,Tableros_Control!$A:$P,16,0),"")</f>
        <v/>
      </c>
      <c r="AG50" s="32" t="str">
        <f>IF(AND($D50=AG$1,$E50=AG$2,$F50=AG$4),VLOOKUP($A50,Tableros_Control!$A:$P,16,0),"")</f>
        <v/>
      </c>
      <c r="AH50" s="32" t="str">
        <f>IF(AND($D50=AH$1,$E50=AH$2,$F50=AH$4),VLOOKUP($A50,Tableros_Control!$A:$P,16,0),"")</f>
        <v/>
      </c>
      <c r="AI50" s="32" t="str">
        <f>IF(AND($D50=AI$1,$E50=AI$2,$F50=AI$4),VLOOKUP($A50,Tableros_Control!$A:$P,16,0),"")</f>
        <v/>
      </c>
      <c r="AJ50" s="32" t="str">
        <f>IF(AND($D50=AJ$1,$E50=AJ$2,$F50=AJ$4),VLOOKUP($A50,Tableros_Control!$A:$P,16,0),"")</f>
        <v/>
      </c>
      <c r="AK50" s="32" t="str">
        <f>IF(AND($D50=AK$1,$E50=AK$2,$F50=AK$4),VLOOKUP($A50,Tableros_Control!$A:$P,16,0),"")</f>
        <v/>
      </c>
      <c r="AL50" s="32" t="str">
        <f>IF(AND($D50=AL$1,$E50=AL$2,$F50=AL$4),VLOOKUP($A50,Tableros_Control!$A:$P,16,0),"")</f>
        <v/>
      </c>
      <c r="AM50" s="32" t="str">
        <f>IF(AND($D50=AM$1,$E50=AM$2,$F50=AM$4),VLOOKUP($A50,Tableros_Control!$A:$P,16,0),"")</f>
        <v/>
      </c>
      <c r="AN50" s="32" t="str">
        <f>IF(AND($D50=AN$1,$E50=AN$2,$F50=AN$4),VLOOKUP($A50,Tableros_Control!$A:$P,16,0),"")</f>
        <v/>
      </c>
      <c r="AO50" s="32" t="str">
        <f>IF(AND($D50=AO$1,$E50=AO$2,$F50=AO$4),VLOOKUP($A50,Tableros_Control!$A:$P,16,0),"")</f>
        <v/>
      </c>
      <c r="AP50" s="32" t="str">
        <f>IF(AND($D50=AP$1,$E50=AP$2,$F50=AP$4),VLOOKUP($A50,Tableros_Control!$A:$P,16,0),"")</f>
        <v/>
      </c>
      <c r="AQ50" s="32" t="str">
        <f>IF(AND($D50=AQ$1,$E50=AQ$2,$F50=AQ$4),VLOOKUP($A50,Tableros_Control!$A:$P,16,0),"")</f>
        <v/>
      </c>
      <c r="AR50" s="32" t="str">
        <f>IF(AND($D50=AR$1,$E50=AR$2,$F50=AR$4),VLOOKUP($A50,Tableros_Control!$A:$P,16,0),"")</f>
        <v/>
      </c>
      <c r="AS50" s="32" t="str">
        <f>IF(AND($D50=AS$1,$E50=AS$2,$F50=AS$4),VLOOKUP($A50,Tableros_Control!$A:$P,16,0),"")</f>
        <v/>
      </c>
      <c r="AT50" s="32" t="str">
        <f>IF(AND($D50=AT$1,$E50=AT$2,$F50=AT$4),VLOOKUP($A50,Tableros_Control!$A:$P,16,0),"")</f>
        <v/>
      </c>
      <c r="AU50" s="32" t="str">
        <f>IF(AND($D50=AU$1,$E50=AU$2,$F50=AU$4),VLOOKUP($A50,Tableros_Control!$A:$P,16,0),"")</f>
        <v/>
      </c>
      <c r="AV50" s="32" t="str">
        <f>IF(AND($D50=AV$1,$E50=AV$2,$F50=AV$4),VLOOKUP($A50,Tableros_Control!$A:$P,16,0),"")</f>
        <v/>
      </c>
      <c r="AW50" s="32" t="str">
        <f>IF(AND($D50=AW$1,$E50=AW$2,$F50=AW$4),VLOOKUP($A50,Tableros_Control!$A:$P,16,0),"")</f>
        <v/>
      </c>
      <c r="AX50" s="32" t="str">
        <f>IF(AND($D50=AX$1,$E50=AX$2,$F50=AX$4),VLOOKUP($A50,Tableros_Control!$A:$P,16,0),"")</f>
        <v/>
      </c>
      <c r="AY50" s="32" t="str">
        <f>IF(AND($D50=AY$1,$E50=AY$2,$F50=AY$4),VLOOKUP($A50,Tableros_Control!$A:$P,16,0),"")</f>
        <v/>
      </c>
      <c r="AZ50" s="32" t="str">
        <f>IF(AND($D50=AZ$1,$E50=AZ$2,$F50=AZ$4),VLOOKUP($A50,Tableros_Control!$A:$P,16,0),"")</f>
        <v/>
      </c>
      <c r="BA50" s="33">
        <f ca="1">IF(AND($D50=BA$1,$E50=BA$2,$F50=BA$4),VLOOKUP($A50,Tableros_Control!$A:$P,16,0),"")</f>
        <v>1</v>
      </c>
      <c r="BB50" s="48">
        <v>44956</v>
      </c>
      <c r="BC50" s="28" t="s">
        <v>147</v>
      </c>
      <c r="BD50" s="27"/>
    </row>
    <row r="51" spans="1:56" ht="36.75" customHeight="1">
      <c r="A51" s="22"/>
      <c r="B51" s="23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3"/>
      <c r="BD51" s="24"/>
    </row>
    <row r="52" spans="1:56" ht="36.75" customHeight="1">
      <c r="A52" s="22"/>
      <c r="B52" s="23"/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3"/>
      <c r="BD52" s="24"/>
    </row>
    <row r="53" spans="1:56" ht="36.75" customHeight="1">
      <c r="A53" s="22"/>
      <c r="B53" s="23"/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3"/>
      <c r="BD53" s="24"/>
    </row>
    <row r="54" spans="1:56" ht="36.75" customHeight="1">
      <c r="A54" s="22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3"/>
      <c r="BD54" s="24"/>
    </row>
    <row r="55" spans="1:56" ht="36.75" customHeight="1">
      <c r="A55" s="22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3"/>
      <c r="BD55" s="24"/>
    </row>
    <row r="56" spans="1:56" ht="36.75" customHeight="1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3"/>
      <c r="BD56" s="24"/>
    </row>
    <row r="57" spans="1:56" ht="36.75" customHeight="1">
      <c r="A57" s="22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3"/>
      <c r="BD57" s="24"/>
    </row>
    <row r="58" spans="1:56" ht="36.75" customHeight="1">
      <c r="A58" s="22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3"/>
      <c r="BD58" s="24"/>
    </row>
    <row r="59" spans="1:56" ht="36.75" customHeight="1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3"/>
      <c r="BD59" s="24"/>
    </row>
    <row r="60" spans="1:56" ht="36.75" customHeight="1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3"/>
      <c r="BD60" s="24"/>
    </row>
    <row r="61" spans="1:56" ht="36.75" customHeight="1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3"/>
      <c r="BD61" s="24"/>
    </row>
    <row r="62" spans="1:56" ht="36.75" customHeight="1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3"/>
      <c r="BD62" s="24"/>
    </row>
    <row r="63" spans="1:56" ht="36.75" customHeight="1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3"/>
      <c r="BD63" s="24"/>
    </row>
    <row r="64" spans="1:56" ht="36.75" customHeight="1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3"/>
      <c r="BD64" s="24"/>
    </row>
    <row r="65" spans="1:56" ht="36.75" customHeight="1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3"/>
      <c r="BD65" s="24"/>
    </row>
    <row r="66" spans="1:56" ht="36.75" customHeight="1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3"/>
      <c r="BD66" s="24"/>
    </row>
    <row r="67" spans="1:56" ht="36.75" customHeight="1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3"/>
      <c r="BD67" s="24"/>
    </row>
    <row r="68" spans="1:56" ht="36.75" customHeight="1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3"/>
      <c r="BD68" s="24"/>
    </row>
    <row r="69" spans="1:56" ht="36.75" customHeight="1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3"/>
      <c r="BD69" s="24"/>
    </row>
    <row r="70" spans="1:56" ht="36.75" customHeight="1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3"/>
      <c r="BD70" s="24"/>
    </row>
    <row r="71" spans="1:56" ht="36.75" customHeight="1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3"/>
      <c r="BD71" s="24"/>
    </row>
    <row r="72" spans="1:56" ht="36.75" customHeight="1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3"/>
      <c r="BD72" s="24"/>
    </row>
    <row r="73" spans="1:56" ht="36.75" customHeight="1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3"/>
      <c r="BD73" s="24"/>
    </row>
    <row r="74" spans="1:56" ht="36.75" customHeight="1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3"/>
      <c r="BD74" s="24"/>
    </row>
    <row r="75" spans="1:56" ht="36.75" customHeight="1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3"/>
      <c r="BD75" s="24"/>
    </row>
    <row r="76" spans="1:56" ht="36.75" customHeight="1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3"/>
      <c r="BD76" s="24"/>
    </row>
    <row r="77" spans="1:56" ht="36.75" customHeight="1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3"/>
      <c r="BD77" s="24"/>
    </row>
    <row r="78" spans="1:56" ht="36.75" customHeight="1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3"/>
      <c r="BD78" s="24"/>
    </row>
    <row r="79" spans="1:56" ht="36.75" customHeight="1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3"/>
      <c r="BD79" s="24"/>
    </row>
    <row r="80" spans="1:56" ht="36.75" customHeight="1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3"/>
      <c r="BD80" s="24"/>
    </row>
    <row r="81" spans="1:56" ht="36.75" customHeight="1">
      <c r="A81" s="22"/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3"/>
      <c r="BD81" s="24"/>
    </row>
    <row r="82" spans="1:56" ht="36.75" customHeight="1">
      <c r="A82" s="22"/>
      <c r="B82" s="23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3"/>
      <c r="BD82" s="24"/>
    </row>
    <row r="83" spans="1:56" ht="36.75" customHeight="1">
      <c r="A83" s="22"/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3"/>
      <c r="BD83" s="24"/>
    </row>
    <row r="84" spans="1:56" ht="36.75" customHeight="1">
      <c r="A84" s="22"/>
      <c r="B84" s="23"/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3"/>
      <c r="BD84" s="24"/>
    </row>
    <row r="85" spans="1:56" ht="36.75" customHeight="1">
      <c r="A85" s="22"/>
      <c r="B85" s="23"/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3"/>
      <c r="BD85" s="24"/>
    </row>
    <row r="86" spans="1:56" ht="36.75" customHeight="1">
      <c r="A86" s="22"/>
      <c r="B86" s="23"/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3"/>
      <c r="BD86" s="24"/>
    </row>
    <row r="87" spans="1:56" ht="36.75" customHeight="1">
      <c r="A87" s="22"/>
      <c r="B87" s="23"/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3"/>
      <c r="BD87" s="24"/>
    </row>
    <row r="88" spans="1:56" ht="36.75" customHeight="1">
      <c r="A88" s="22"/>
      <c r="B88" s="23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3"/>
      <c r="BD88" s="24"/>
    </row>
    <row r="89" spans="1:56" ht="36.75" customHeight="1">
      <c r="A89" s="22"/>
      <c r="B89" s="23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3"/>
      <c r="BD89" s="24"/>
    </row>
    <row r="90" spans="1:56" ht="36.75" customHeight="1">
      <c r="A90" s="22"/>
      <c r="B90" s="23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3"/>
      <c r="BD90" s="24"/>
    </row>
    <row r="91" spans="1:56" ht="36.75" customHeight="1">
      <c r="A91" s="22"/>
      <c r="B91" s="23"/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3"/>
      <c r="BD91" s="24"/>
    </row>
    <row r="92" spans="1:56" ht="36.75" customHeight="1">
      <c r="A92" s="22"/>
      <c r="B92" s="23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3"/>
      <c r="BD92" s="24"/>
    </row>
    <row r="93" spans="1:56" ht="36.75" customHeight="1">
      <c r="A93" s="22"/>
      <c r="B93" s="23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3"/>
      <c r="BD93" s="24"/>
    </row>
    <row r="94" spans="1:56" ht="36.75" customHeight="1">
      <c r="A94" s="22"/>
      <c r="B94" s="23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3"/>
      <c r="BD94" s="24"/>
    </row>
    <row r="95" spans="1:56" ht="36.75" customHeight="1">
      <c r="A95" s="22"/>
      <c r="B95" s="23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3"/>
      <c r="BD95" s="24"/>
    </row>
    <row r="96" spans="1:56" ht="36.75" customHeight="1">
      <c r="A96" s="22"/>
      <c r="B96" s="23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3"/>
      <c r="BD96" s="24"/>
    </row>
    <row r="97" spans="1:56" ht="36.75" customHeight="1">
      <c r="A97" s="22"/>
      <c r="B97" s="23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3"/>
      <c r="BD97" s="24"/>
    </row>
    <row r="98" spans="1:56" ht="36.75" customHeight="1">
      <c r="A98" s="22"/>
      <c r="B98" s="23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3"/>
      <c r="BD98" s="24"/>
    </row>
    <row r="99" spans="1:56" ht="36.75" customHeight="1">
      <c r="A99" s="22"/>
      <c r="B99" s="23"/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3"/>
      <c r="BD99" s="24"/>
    </row>
    <row r="100" spans="1:56" ht="36.75" customHeight="1">
      <c r="A100" s="22"/>
      <c r="B100" s="23"/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3"/>
      <c r="BD100" s="24"/>
    </row>
    <row r="101" spans="1:56" ht="36.75" customHeight="1">
      <c r="A101" s="22"/>
      <c r="B101" s="23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3"/>
      <c r="BD101" s="24"/>
    </row>
    <row r="102" spans="1:56" ht="36.75" customHeight="1">
      <c r="A102" s="22"/>
      <c r="B102" s="23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3"/>
      <c r="BD102" s="24"/>
    </row>
    <row r="103" spans="1:56" ht="36.75" customHeight="1">
      <c r="A103" s="22"/>
      <c r="B103" s="23"/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3"/>
      <c r="BD103" s="24"/>
    </row>
    <row r="104" spans="1:56" ht="36.75" customHeight="1">
      <c r="A104" s="22"/>
      <c r="B104" s="23"/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3"/>
      <c r="BD104" s="24"/>
    </row>
    <row r="105" spans="1:56" ht="36.75" customHeight="1">
      <c r="A105" s="22"/>
      <c r="B105" s="23"/>
      <c r="C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3"/>
      <c r="BD105" s="24"/>
    </row>
    <row r="106" spans="1:56" ht="36.75" customHeight="1">
      <c r="A106" s="22"/>
      <c r="B106" s="23"/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3"/>
      <c r="BD106" s="24"/>
    </row>
    <row r="107" spans="1:56" ht="36.75" customHeight="1">
      <c r="A107" s="22"/>
      <c r="B107" s="23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3"/>
      <c r="BD107" s="24"/>
    </row>
    <row r="108" spans="1:56" ht="36.75" customHeight="1">
      <c r="A108" s="22"/>
      <c r="B108" s="23"/>
      <c r="C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3"/>
      <c r="BD108" s="24"/>
    </row>
    <row r="109" spans="1:56" ht="36.75" customHeight="1">
      <c r="A109" s="22"/>
      <c r="B109" s="23"/>
      <c r="C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3"/>
      <c r="BD109" s="24"/>
    </row>
    <row r="110" spans="1:56" ht="36.75" customHeight="1">
      <c r="A110" s="22"/>
      <c r="B110" s="23"/>
      <c r="C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3"/>
      <c r="BD110" s="24"/>
    </row>
    <row r="111" spans="1:56" ht="36.75" customHeight="1">
      <c r="A111" s="22"/>
      <c r="B111" s="23"/>
      <c r="C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3"/>
      <c r="BD111" s="24"/>
    </row>
    <row r="112" spans="1:56" ht="36.75" customHeight="1">
      <c r="A112" s="22"/>
      <c r="B112" s="23"/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3"/>
      <c r="BD112" s="24"/>
    </row>
    <row r="113" spans="1:56" ht="36.75" customHeight="1">
      <c r="A113" s="22"/>
      <c r="B113" s="23"/>
      <c r="C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3"/>
      <c r="BD113" s="24"/>
    </row>
    <row r="114" spans="1:56" ht="36.75" customHeight="1">
      <c r="A114" s="22"/>
      <c r="B114" s="23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3"/>
      <c r="BD114" s="24"/>
    </row>
    <row r="115" spans="1:56" ht="36.75" customHeight="1">
      <c r="A115" s="22"/>
      <c r="B115" s="23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3"/>
      <c r="BD115" s="24"/>
    </row>
    <row r="116" spans="1:56" ht="36.75" customHeight="1">
      <c r="A116" s="22"/>
      <c r="B116" s="23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3"/>
      <c r="BD116" s="24"/>
    </row>
    <row r="117" spans="1:56" ht="36.75" customHeight="1">
      <c r="A117" s="22"/>
      <c r="B117" s="23"/>
      <c r="C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3"/>
      <c r="BD117" s="24"/>
    </row>
    <row r="118" spans="1:56" ht="36.75" customHeight="1">
      <c r="A118" s="22"/>
      <c r="B118" s="23"/>
      <c r="C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3"/>
      <c r="BD118" s="24"/>
    </row>
    <row r="119" spans="1:56" ht="36.75" customHeight="1">
      <c r="A119" s="22"/>
      <c r="B119" s="23"/>
      <c r="C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3"/>
      <c r="BD119" s="24"/>
    </row>
    <row r="120" spans="1:56" ht="36.75" customHeight="1">
      <c r="A120" s="22"/>
      <c r="B120" s="23"/>
      <c r="C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3"/>
      <c r="BD120" s="24"/>
    </row>
    <row r="121" spans="1:56" ht="36.75" customHeight="1">
      <c r="A121" s="22"/>
      <c r="B121" s="23"/>
      <c r="C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3"/>
      <c r="BD121" s="24"/>
    </row>
    <row r="122" spans="1:56" ht="36.75" customHeight="1">
      <c r="A122" s="22"/>
      <c r="B122" s="23"/>
      <c r="C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3"/>
      <c r="BD122" s="24"/>
    </row>
    <row r="123" spans="1:56" ht="36.75" customHeight="1">
      <c r="A123" s="22"/>
      <c r="B123" s="23"/>
      <c r="C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3"/>
      <c r="BD123" s="24"/>
    </row>
    <row r="124" spans="1:56" ht="36.75" customHeight="1">
      <c r="A124" s="22"/>
      <c r="B124" s="23"/>
      <c r="C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3"/>
      <c r="BD124" s="24"/>
    </row>
    <row r="125" spans="1:56" ht="36.75" customHeight="1">
      <c r="A125" s="22"/>
      <c r="B125" s="23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3"/>
      <c r="BD125" s="24"/>
    </row>
    <row r="126" spans="1:56" ht="36.75" customHeight="1">
      <c r="A126" s="22"/>
      <c r="B126" s="23"/>
      <c r="C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3"/>
      <c r="BD126" s="24"/>
    </row>
    <row r="127" spans="1:56" ht="36.75" customHeight="1">
      <c r="A127" s="22"/>
      <c r="B127" s="23"/>
      <c r="C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3"/>
      <c r="BD127" s="24"/>
    </row>
    <row r="128" spans="1:56" ht="36.75" customHeight="1">
      <c r="A128" s="22"/>
      <c r="B128" s="23"/>
      <c r="C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3"/>
      <c r="BD128" s="24"/>
    </row>
    <row r="129" spans="1:56" ht="36.75" customHeight="1">
      <c r="A129" s="22"/>
      <c r="B129" s="23"/>
      <c r="C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3"/>
      <c r="BD129" s="24"/>
    </row>
    <row r="130" spans="1:56" ht="36.75" customHeight="1">
      <c r="A130" s="22"/>
      <c r="B130" s="23"/>
      <c r="C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3"/>
      <c r="BD130" s="24"/>
    </row>
    <row r="131" spans="1:56" ht="36.75" customHeight="1">
      <c r="A131" s="22"/>
      <c r="B131" s="23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3"/>
      <c r="BD131" s="24"/>
    </row>
    <row r="132" spans="1:56" ht="36.75" customHeight="1">
      <c r="A132" s="22"/>
      <c r="B132" s="23"/>
      <c r="C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3"/>
      <c r="BD132" s="24"/>
    </row>
    <row r="133" spans="1:56" ht="36.75" customHeight="1">
      <c r="A133" s="22"/>
      <c r="B133" s="23"/>
      <c r="C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3"/>
      <c r="BD133" s="24"/>
    </row>
    <row r="134" spans="1:56" ht="36.75" customHeight="1">
      <c r="A134" s="22"/>
      <c r="B134" s="23"/>
      <c r="C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3"/>
      <c r="BD134" s="24"/>
    </row>
    <row r="135" spans="1:56" ht="36.75" customHeight="1">
      <c r="A135" s="22"/>
      <c r="B135" s="23"/>
      <c r="C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3"/>
      <c r="BD135" s="24"/>
    </row>
    <row r="136" spans="1:56" ht="36.75" customHeight="1">
      <c r="A136" s="22"/>
      <c r="B136" s="23"/>
      <c r="C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3"/>
      <c r="BD136" s="24"/>
    </row>
    <row r="137" spans="1:56" ht="36.75" customHeight="1">
      <c r="A137" s="22"/>
      <c r="B137" s="23"/>
      <c r="C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3"/>
      <c r="BD137" s="24"/>
    </row>
    <row r="138" spans="1:56" ht="36.75" customHeight="1">
      <c r="A138" s="22"/>
      <c r="B138" s="23"/>
      <c r="C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3"/>
      <c r="BD138" s="24"/>
    </row>
    <row r="139" spans="1:56" ht="36.75" customHeight="1">
      <c r="A139" s="22"/>
      <c r="B139" s="23"/>
      <c r="C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3"/>
      <c r="BD139" s="24"/>
    </row>
    <row r="140" spans="1:56" ht="36.75" customHeight="1">
      <c r="A140" s="22"/>
      <c r="B140" s="23"/>
      <c r="C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3"/>
      <c r="BD140" s="24"/>
    </row>
    <row r="141" spans="1:56" ht="36.75" customHeight="1">
      <c r="A141" s="22"/>
      <c r="B141" s="23"/>
      <c r="C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3"/>
      <c r="BD141" s="24"/>
    </row>
    <row r="142" spans="1:56" ht="36.75" customHeight="1">
      <c r="A142" s="22"/>
      <c r="B142" s="23"/>
      <c r="C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3"/>
      <c r="BD142" s="24"/>
    </row>
    <row r="143" spans="1:56" ht="36.75" customHeight="1">
      <c r="A143" s="22"/>
      <c r="B143" s="23"/>
      <c r="C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3"/>
      <c r="BD143" s="24"/>
    </row>
    <row r="144" spans="1:56" ht="36.75" customHeight="1">
      <c r="A144" s="22"/>
      <c r="B144" s="23"/>
      <c r="C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3"/>
      <c r="BD144" s="24"/>
    </row>
    <row r="145" spans="1:56" ht="36.75" customHeight="1">
      <c r="A145" s="22"/>
      <c r="B145" s="23"/>
      <c r="C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3"/>
      <c r="BD145" s="24"/>
    </row>
    <row r="146" spans="1:56" ht="36.75" customHeight="1">
      <c r="A146" s="22"/>
      <c r="B146" s="23"/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3"/>
      <c r="BD146" s="24"/>
    </row>
    <row r="147" spans="1:56" ht="36.75" customHeight="1">
      <c r="A147" s="22"/>
      <c r="B147" s="23"/>
      <c r="C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3"/>
      <c r="BD147" s="24"/>
    </row>
    <row r="148" spans="1:56" ht="36.75" customHeight="1">
      <c r="A148" s="22"/>
      <c r="B148" s="23"/>
      <c r="C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3"/>
      <c r="BD148" s="24"/>
    </row>
    <row r="149" spans="1:56" ht="36.75" customHeight="1">
      <c r="A149" s="22"/>
      <c r="B149" s="23"/>
      <c r="C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3"/>
      <c r="BD149" s="24"/>
    </row>
    <row r="150" spans="1:56" ht="36.75" customHeight="1">
      <c r="A150" s="22"/>
      <c r="B150" s="23"/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3"/>
      <c r="BD150" s="24"/>
    </row>
    <row r="151" spans="1:56" ht="36.75" customHeight="1">
      <c r="A151" s="22"/>
      <c r="B151" s="23"/>
      <c r="C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3"/>
      <c r="BD151" s="24"/>
    </row>
    <row r="152" spans="1:56" ht="36.75" customHeight="1">
      <c r="A152" s="22"/>
      <c r="B152" s="23"/>
      <c r="C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3"/>
      <c r="BD152" s="24"/>
    </row>
    <row r="153" spans="1:56" ht="36.75" customHeight="1">
      <c r="A153" s="22"/>
      <c r="B153" s="23"/>
      <c r="C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3"/>
      <c r="BD153" s="24"/>
    </row>
    <row r="154" spans="1:56" ht="36.75" customHeight="1">
      <c r="A154" s="22"/>
      <c r="B154" s="23"/>
      <c r="C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3"/>
      <c r="BD154" s="24"/>
    </row>
    <row r="155" spans="1:56" ht="36.75" customHeight="1">
      <c r="A155" s="22"/>
      <c r="B155" s="23"/>
      <c r="C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3"/>
      <c r="BD155" s="24"/>
    </row>
    <row r="156" spans="1:56" ht="36.75" customHeight="1">
      <c r="A156" s="22"/>
      <c r="B156" s="23"/>
      <c r="C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3"/>
      <c r="BD156" s="24"/>
    </row>
    <row r="157" spans="1:56" ht="36.75" customHeight="1">
      <c r="A157" s="22"/>
      <c r="B157" s="23"/>
      <c r="C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3"/>
      <c r="BD157" s="24"/>
    </row>
    <row r="158" spans="1:56" ht="36.75" customHeight="1">
      <c r="A158" s="22"/>
      <c r="B158" s="23"/>
      <c r="C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3"/>
      <c r="BD158" s="24"/>
    </row>
    <row r="159" spans="1:56" ht="36.75" customHeight="1">
      <c r="A159" s="22"/>
      <c r="B159" s="23"/>
      <c r="C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3"/>
      <c r="BD159" s="24"/>
    </row>
    <row r="160" spans="1:56" ht="36.75" customHeight="1">
      <c r="A160" s="22"/>
      <c r="B160" s="23"/>
      <c r="C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3"/>
      <c r="BD160" s="24"/>
    </row>
    <row r="161" spans="1:56" ht="36.75" customHeight="1">
      <c r="A161" s="22"/>
      <c r="B161" s="23"/>
      <c r="C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3"/>
      <c r="BD161" s="24"/>
    </row>
    <row r="162" spans="1:56" ht="36.75" customHeight="1">
      <c r="A162" s="22"/>
      <c r="B162" s="23"/>
      <c r="C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3"/>
      <c r="BD162" s="24"/>
    </row>
    <row r="163" spans="1:56" ht="36.75" customHeight="1">
      <c r="A163" s="22"/>
      <c r="B163" s="23"/>
      <c r="C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3"/>
      <c r="BD163" s="24"/>
    </row>
    <row r="164" spans="1:56" ht="36.75" customHeight="1">
      <c r="A164" s="22"/>
      <c r="B164" s="23"/>
      <c r="C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3"/>
      <c r="BD164" s="24"/>
    </row>
    <row r="165" spans="1:56" ht="36.75" customHeight="1">
      <c r="A165" s="22"/>
      <c r="B165" s="23"/>
      <c r="C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3"/>
      <c r="BD165" s="24"/>
    </row>
    <row r="166" spans="1:56" ht="36.75" customHeight="1">
      <c r="A166" s="22"/>
      <c r="B166" s="23"/>
      <c r="C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3"/>
      <c r="BD166" s="24"/>
    </row>
    <row r="167" spans="1:56" ht="36.75" customHeight="1">
      <c r="A167" s="22"/>
      <c r="B167" s="23"/>
      <c r="C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3"/>
      <c r="BD167" s="24"/>
    </row>
    <row r="168" spans="1:56" ht="36.75" customHeight="1">
      <c r="A168" s="22"/>
      <c r="B168" s="23"/>
      <c r="C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3"/>
      <c r="BD168" s="24"/>
    </row>
    <row r="169" spans="1:56" ht="36.75" customHeight="1">
      <c r="A169" s="22"/>
      <c r="B169" s="23"/>
      <c r="C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3"/>
      <c r="BD169" s="24"/>
    </row>
    <row r="170" spans="1:56" ht="36.75" customHeight="1">
      <c r="A170" s="22"/>
      <c r="B170" s="23"/>
      <c r="C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3"/>
      <c r="BD170" s="24"/>
    </row>
    <row r="171" spans="1:56" ht="36.75" customHeight="1">
      <c r="A171" s="22"/>
      <c r="B171" s="23"/>
      <c r="C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3"/>
      <c r="BD171" s="24"/>
    </row>
    <row r="172" spans="1:56" ht="36.75" customHeight="1">
      <c r="A172" s="22"/>
      <c r="B172" s="23"/>
      <c r="C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3"/>
      <c r="BD172" s="24"/>
    </row>
    <row r="173" spans="1:56" ht="36.75" customHeight="1">
      <c r="A173" s="22"/>
      <c r="B173" s="23"/>
      <c r="C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3"/>
      <c r="BD173" s="24"/>
    </row>
    <row r="174" spans="1:56" ht="36.75" customHeight="1">
      <c r="A174" s="22"/>
      <c r="B174" s="23"/>
      <c r="C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3"/>
      <c r="BD174" s="24"/>
    </row>
    <row r="175" spans="1:56" ht="36.75" customHeight="1">
      <c r="A175" s="22"/>
      <c r="B175" s="23"/>
      <c r="C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3"/>
      <c r="BD175" s="24"/>
    </row>
    <row r="176" spans="1:56" ht="36.75" customHeight="1">
      <c r="A176" s="22"/>
      <c r="B176" s="23"/>
      <c r="C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3"/>
      <c r="BD176" s="24"/>
    </row>
    <row r="177" spans="1:56" ht="36.75" customHeight="1">
      <c r="A177" s="22"/>
      <c r="B177" s="23"/>
      <c r="C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3"/>
      <c r="BD177" s="24"/>
    </row>
    <row r="178" spans="1:56" ht="36.75" customHeight="1">
      <c r="A178" s="22"/>
      <c r="B178" s="23"/>
      <c r="C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3"/>
      <c r="BD178" s="24"/>
    </row>
    <row r="179" spans="1:56" ht="36.75" customHeight="1">
      <c r="A179" s="22"/>
      <c r="B179" s="23"/>
      <c r="C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3"/>
      <c r="BD179" s="24"/>
    </row>
    <row r="180" spans="1:56" ht="36.75" customHeight="1">
      <c r="A180" s="22"/>
      <c r="B180" s="23"/>
      <c r="C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3"/>
      <c r="BD180" s="24"/>
    </row>
    <row r="181" spans="1:56" ht="36.75" customHeight="1">
      <c r="A181" s="22"/>
      <c r="B181" s="23"/>
      <c r="C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3"/>
      <c r="BD181" s="24"/>
    </row>
    <row r="182" spans="1:56" ht="36.75" customHeight="1">
      <c r="A182" s="22"/>
      <c r="B182" s="23"/>
      <c r="C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3"/>
      <c r="BD182" s="24"/>
    </row>
    <row r="183" spans="1:56" ht="36.75" customHeight="1">
      <c r="A183" s="22"/>
      <c r="B183" s="23"/>
      <c r="C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3"/>
      <c r="BD183" s="24"/>
    </row>
    <row r="184" spans="1:56" ht="36.75" customHeight="1">
      <c r="A184" s="22"/>
      <c r="B184" s="23"/>
      <c r="C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3"/>
      <c r="BD184" s="24"/>
    </row>
    <row r="185" spans="1:56" ht="36.75" customHeight="1">
      <c r="A185" s="22"/>
      <c r="B185" s="23"/>
      <c r="C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3"/>
      <c r="BD185" s="24"/>
    </row>
    <row r="186" spans="1:56" ht="36.75" customHeight="1">
      <c r="A186" s="22"/>
      <c r="B186" s="23"/>
      <c r="C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3"/>
      <c r="BD186" s="24"/>
    </row>
    <row r="187" spans="1:56" ht="36.75" customHeight="1">
      <c r="A187" s="22"/>
      <c r="B187" s="23"/>
      <c r="C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3"/>
      <c r="BD187" s="24"/>
    </row>
    <row r="188" spans="1:56" ht="36.75" customHeight="1">
      <c r="A188" s="22"/>
      <c r="B188" s="23"/>
      <c r="C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3"/>
      <c r="BD188" s="24"/>
    </row>
    <row r="189" spans="1:56" ht="36.75" customHeight="1">
      <c r="A189" s="22"/>
      <c r="B189" s="23"/>
      <c r="C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3"/>
      <c r="BD189" s="24"/>
    </row>
    <row r="190" spans="1:56" ht="36.75" customHeight="1">
      <c r="A190" s="22"/>
      <c r="B190" s="23"/>
      <c r="C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3"/>
      <c r="BD190" s="24"/>
    </row>
    <row r="191" spans="1:56" ht="36.75" customHeight="1">
      <c r="A191" s="22"/>
      <c r="B191" s="23"/>
      <c r="C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3"/>
      <c r="BD191" s="24"/>
    </row>
    <row r="192" spans="1:56" ht="36.75" customHeight="1">
      <c r="A192" s="22"/>
      <c r="B192" s="23"/>
      <c r="C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3"/>
      <c r="BD192" s="24"/>
    </row>
    <row r="193" spans="1:56" ht="36.75" customHeight="1">
      <c r="A193" s="22"/>
      <c r="B193" s="23"/>
      <c r="C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3"/>
      <c r="BD193" s="24"/>
    </row>
    <row r="194" spans="1:56" ht="36.75" customHeight="1">
      <c r="A194" s="22"/>
      <c r="B194" s="23"/>
      <c r="C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3"/>
      <c r="BD194" s="24"/>
    </row>
    <row r="195" spans="1:56" ht="36.75" customHeight="1">
      <c r="A195" s="22"/>
      <c r="B195" s="23"/>
      <c r="C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3"/>
      <c r="BD195" s="24"/>
    </row>
    <row r="196" spans="1:56" ht="36.75" customHeight="1">
      <c r="A196" s="22"/>
      <c r="B196" s="23"/>
      <c r="C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3"/>
      <c r="BD196" s="24"/>
    </row>
    <row r="197" spans="1:56" ht="36.75" customHeight="1">
      <c r="A197" s="22"/>
      <c r="B197" s="23"/>
      <c r="C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3"/>
      <c r="BD197" s="24"/>
    </row>
    <row r="198" spans="1:56" ht="36.75" customHeight="1">
      <c r="A198" s="22"/>
      <c r="B198" s="23"/>
      <c r="C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3"/>
      <c r="BD198" s="24"/>
    </row>
    <row r="199" spans="1:56" ht="36.75" customHeight="1">
      <c r="A199" s="22"/>
      <c r="B199" s="23"/>
      <c r="C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3"/>
      <c r="BD199" s="24"/>
    </row>
    <row r="200" spans="1:56" ht="36.75" customHeight="1">
      <c r="A200" s="22"/>
      <c r="B200" s="23"/>
      <c r="C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3"/>
      <c r="BD200" s="24"/>
    </row>
    <row r="201" spans="1:56" ht="36.75" customHeight="1">
      <c r="A201" s="22"/>
      <c r="B201" s="23"/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3"/>
      <c r="BD201" s="24"/>
    </row>
    <row r="202" spans="1:56" ht="36.75" customHeight="1">
      <c r="A202" s="22"/>
      <c r="B202" s="23"/>
      <c r="C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3"/>
      <c r="BD202" s="24"/>
    </row>
    <row r="203" spans="1:56" ht="36.75" customHeight="1">
      <c r="A203" s="22"/>
      <c r="B203" s="23"/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3"/>
      <c r="BD203" s="24"/>
    </row>
    <row r="204" spans="1:56" ht="36.75" customHeight="1">
      <c r="A204" s="22"/>
      <c r="B204" s="23"/>
      <c r="C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3"/>
      <c r="BD204" s="24"/>
    </row>
    <row r="205" spans="1:56" ht="36.75" customHeight="1">
      <c r="A205" s="22"/>
      <c r="B205" s="23"/>
      <c r="C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3"/>
      <c r="BD205" s="24"/>
    </row>
    <row r="206" spans="1:56" ht="36.75" customHeight="1">
      <c r="A206" s="22"/>
      <c r="B206" s="23"/>
      <c r="C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3"/>
      <c r="BD206" s="24"/>
    </row>
    <row r="207" spans="1:56" ht="36.75" customHeight="1">
      <c r="A207" s="22"/>
      <c r="B207" s="23"/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3"/>
      <c r="BD207" s="24"/>
    </row>
    <row r="208" spans="1:56" ht="36.75" customHeight="1">
      <c r="A208" s="22"/>
      <c r="B208" s="23"/>
      <c r="C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3"/>
      <c r="BD208" s="24"/>
    </row>
    <row r="209" spans="1:56" ht="36.75" customHeight="1">
      <c r="A209" s="22"/>
      <c r="B209" s="23"/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3"/>
      <c r="BD209" s="24"/>
    </row>
    <row r="210" spans="1:56" ht="36.75" customHeight="1">
      <c r="A210" s="22"/>
      <c r="B210" s="23"/>
      <c r="C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3"/>
      <c r="BD210" s="24"/>
    </row>
    <row r="211" spans="1:56" ht="36.75" customHeight="1">
      <c r="A211" s="22"/>
      <c r="B211" s="23"/>
      <c r="C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3"/>
      <c r="BD211" s="24"/>
    </row>
    <row r="212" spans="1:56" ht="36.75" customHeight="1">
      <c r="A212" s="22"/>
      <c r="B212" s="23"/>
      <c r="C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3"/>
      <c r="BD212" s="24"/>
    </row>
    <row r="213" spans="1:56" ht="36.75" customHeight="1">
      <c r="A213" s="22"/>
      <c r="B213" s="23"/>
      <c r="C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3"/>
      <c r="BD213" s="24"/>
    </row>
    <row r="214" spans="1:56" ht="36.75" customHeight="1">
      <c r="A214" s="22"/>
      <c r="B214" s="23"/>
      <c r="C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3"/>
      <c r="BD214" s="24"/>
    </row>
    <row r="215" spans="1:56" ht="36.75" customHeight="1">
      <c r="A215" s="22"/>
      <c r="B215" s="23"/>
      <c r="C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3"/>
      <c r="BD215" s="24"/>
    </row>
    <row r="216" spans="1:56" ht="36.75" customHeight="1">
      <c r="A216" s="22"/>
      <c r="B216" s="23"/>
      <c r="C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3"/>
      <c r="BD216" s="24"/>
    </row>
    <row r="217" spans="1:56" ht="36.75" customHeight="1">
      <c r="A217" s="22"/>
      <c r="B217" s="23"/>
      <c r="C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3"/>
      <c r="BD217" s="24"/>
    </row>
    <row r="218" spans="1:56" ht="36.75" customHeight="1">
      <c r="A218" s="22"/>
      <c r="B218" s="23"/>
      <c r="C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3"/>
      <c r="BD218" s="24"/>
    </row>
    <row r="219" spans="1:56" ht="36.75" customHeight="1">
      <c r="A219" s="22"/>
      <c r="B219" s="23"/>
      <c r="C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3"/>
      <c r="BD219" s="24"/>
    </row>
    <row r="220" spans="1:56" ht="36.75" customHeight="1">
      <c r="A220" s="22"/>
      <c r="B220" s="23"/>
      <c r="C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3"/>
      <c r="BD220" s="24"/>
    </row>
    <row r="221" spans="1:56" ht="36.75" customHeight="1">
      <c r="A221" s="22"/>
      <c r="B221" s="23"/>
      <c r="C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3"/>
      <c r="BD221" s="24"/>
    </row>
    <row r="222" spans="1:56" ht="36.75" customHeight="1">
      <c r="A222" s="22"/>
      <c r="B222" s="23"/>
      <c r="C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3"/>
      <c r="BD222" s="24"/>
    </row>
    <row r="223" spans="1:56" ht="36.75" customHeight="1">
      <c r="A223" s="22"/>
      <c r="B223" s="23"/>
      <c r="C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3"/>
      <c r="BD223" s="24"/>
    </row>
    <row r="224" spans="1:56" ht="36.75" customHeight="1">
      <c r="A224" s="22"/>
      <c r="B224" s="23"/>
      <c r="C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3"/>
      <c r="BD224" s="24"/>
    </row>
    <row r="225" spans="1:56" ht="36.75" customHeight="1">
      <c r="A225" s="22"/>
      <c r="B225" s="23"/>
      <c r="C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3"/>
      <c r="BD225" s="24"/>
    </row>
    <row r="226" spans="1:56" ht="36.75" customHeight="1">
      <c r="A226" s="22"/>
      <c r="B226" s="23"/>
      <c r="C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3"/>
      <c r="BD226" s="24"/>
    </row>
    <row r="227" spans="1:56" ht="36.75" customHeight="1">
      <c r="A227" s="22"/>
      <c r="B227" s="23"/>
      <c r="C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3"/>
      <c r="BD227" s="24"/>
    </row>
    <row r="228" spans="1:56" ht="36.75" customHeight="1">
      <c r="A228" s="22"/>
      <c r="B228" s="23"/>
      <c r="C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3"/>
      <c r="BD228" s="24"/>
    </row>
    <row r="229" spans="1:56" ht="36.75" customHeight="1">
      <c r="A229" s="22"/>
      <c r="B229" s="23"/>
      <c r="C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3"/>
      <c r="BD229" s="24"/>
    </row>
    <row r="230" spans="1:56" ht="36.75" customHeight="1">
      <c r="A230" s="22"/>
      <c r="B230" s="23"/>
      <c r="C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3"/>
      <c r="BD230" s="24"/>
    </row>
    <row r="231" spans="1:56" ht="36.75" customHeight="1">
      <c r="A231" s="22"/>
      <c r="B231" s="23"/>
      <c r="C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3"/>
      <c r="BD231" s="24"/>
    </row>
    <row r="232" spans="1:56" ht="36.75" customHeight="1">
      <c r="A232" s="22"/>
      <c r="B232" s="23"/>
      <c r="C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3"/>
      <c r="BD232" s="24"/>
    </row>
    <row r="233" spans="1:56" ht="36.75" customHeight="1">
      <c r="A233" s="22"/>
      <c r="B233" s="23"/>
      <c r="C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3"/>
      <c r="BD233" s="24"/>
    </row>
    <row r="234" spans="1:56" ht="36.75" customHeight="1">
      <c r="A234" s="22"/>
      <c r="B234" s="23"/>
      <c r="C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3"/>
      <c r="BD234" s="24"/>
    </row>
    <row r="235" spans="1:56" ht="36.75" customHeight="1">
      <c r="A235" s="22"/>
      <c r="B235" s="23"/>
      <c r="C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3"/>
      <c r="BD235" s="24"/>
    </row>
    <row r="236" spans="1:56" ht="36.75" customHeight="1">
      <c r="A236" s="22"/>
      <c r="B236" s="23"/>
      <c r="C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3"/>
      <c r="BD236" s="24"/>
    </row>
    <row r="237" spans="1:56" ht="36.75" customHeight="1">
      <c r="A237" s="22"/>
      <c r="B237" s="23"/>
      <c r="C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3"/>
      <c r="BD237" s="24"/>
    </row>
    <row r="238" spans="1:56" ht="36.75" customHeight="1">
      <c r="A238" s="22"/>
      <c r="B238" s="23"/>
      <c r="C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3"/>
      <c r="BD238" s="24"/>
    </row>
    <row r="239" spans="1:56" ht="36.75" customHeight="1">
      <c r="A239" s="22"/>
      <c r="B239" s="23"/>
      <c r="C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3"/>
      <c r="BD239" s="24"/>
    </row>
    <row r="240" spans="1:56" ht="36.75" customHeight="1">
      <c r="A240" s="22"/>
      <c r="B240" s="23"/>
      <c r="C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3"/>
      <c r="BD240" s="24"/>
    </row>
    <row r="241" spans="1:56" ht="36.75" customHeight="1">
      <c r="A241" s="22"/>
      <c r="B241" s="23"/>
      <c r="C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3"/>
      <c r="BD241" s="24"/>
    </row>
    <row r="242" spans="1:56" ht="36.75" customHeight="1">
      <c r="A242" s="22"/>
      <c r="B242" s="23"/>
      <c r="C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3"/>
      <c r="BD242" s="24"/>
    </row>
    <row r="243" spans="1:56" ht="36.75" customHeight="1">
      <c r="A243" s="22"/>
      <c r="B243" s="23"/>
      <c r="C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3"/>
      <c r="BD243" s="24"/>
    </row>
    <row r="244" spans="1:56" ht="36.75" customHeight="1">
      <c r="A244" s="22"/>
      <c r="B244" s="23"/>
      <c r="C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3"/>
      <c r="BD244" s="24"/>
    </row>
    <row r="245" spans="1:56" ht="36.75" customHeight="1">
      <c r="A245" s="22"/>
      <c r="B245" s="23"/>
      <c r="C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3"/>
      <c r="BD245" s="24"/>
    </row>
    <row r="246" spans="1:56" ht="36.75" customHeight="1">
      <c r="A246" s="22"/>
      <c r="B246" s="23"/>
      <c r="C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3"/>
      <c r="BD246" s="24"/>
    </row>
    <row r="247" spans="1:56" ht="36.75" customHeight="1">
      <c r="A247" s="22"/>
      <c r="B247" s="23"/>
      <c r="C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3"/>
      <c r="BD247" s="24"/>
    </row>
    <row r="248" spans="1:56" ht="36.75" customHeight="1">
      <c r="A248" s="22"/>
      <c r="B248" s="23"/>
      <c r="C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3"/>
      <c r="BD248" s="24"/>
    </row>
    <row r="249" spans="1:56" ht="36.75" customHeight="1">
      <c r="A249" s="22"/>
      <c r="B249" s="23"/>
      <c r="C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3"/>
      <c r="BD249" s="24"/>
    </row>
    <row r="250" spans="1:56" ht="36.75" customHeight="1">
      <c r="A250" s="22"/>
      <c r="B250" s="23"/>
      <c r="C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3"/>
      <c r="BD250" s="24"/>
    </row>
    <row r="251" spans="1:56" ht="36.75" customHeight="1">
      <c r="A251" s="22"/>
      <c r="B251" s="23"/>
      <c r="C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3"/>
      <c r="BD251" s="24"/>
    </row>
    <row r="252" spans="1:56" ht="36.75" customHeight="1">
      <c r="A252" s="22"/>
      <c r="B252" s="23"/>
      <c r="C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3"/>
      <c r="BD252" s="24"/>
    </row>
    <row r="253" spans="1:56" ht="36.75" customHeight="1">
      <c r="A253" s="22"/>
      <c r="B253" s="23"/>
      <c r="C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3"/>
      <c r="BD253" s="24"/>
    </row>
    <row r="254" spans="1:56" ht="36.75" customHeight="1">
      <c r="A254" s="22"/>
      <c r="B254" s="23"/>
      <c r="C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3"/>
      <c r="BD254" s="24"/>
    </row>
    <row r="255" spans="1:56" ht="36.75" customHeight="1">
      <c r="A255" s="22"/>
      <c r="B255" s="23"/>
      <c r="C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3"/>
      <c r="BD255" s="24"/>
    </row>
    <row r="256" spans="1:56" ht="36.75" customHeight="1">
      <c r="A256" s="22"/>
      <c r="B256" s="23"/>
      <c r="C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3"/>
      <c r="BD256" s="24"/>
    </row>
    <row r="257" spans="1:56" ht="36.75" customHeight="1">
      <c r="A257" s="22"/>
      <c r="B257" s="23"/>
      <c r="C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3"/>
      <c r="BD257" s="24"/>
    </row>
    <row r="258" spans="1:56" ht="36.75" customHeight="1">
      <c r="A258" s="22"/>
      <c r="B258" s="23"/>
      <c r="C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3"/>
      <c r="BD258" s="24"/>
    </row>
    <row r="259" spans="1:56" ht="36.75" customHeight="1">
      <c r="A259" s="22"/>
      <c r="B259" s="23"/>
      <c r="C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3"/>
      <c r="BD259" s="24"/>
    </row>
    <row r="260" spans="1:56" ht="36.75" customHeight="1">
      <c r="A260" s="22"/>
      <c r="B260" s="23"/>
      <c r="C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3"/>
      <c r="BD260" s="24"/>
    </row>
    <row r="261" spans="1:56" ht="36.75" customHeight="1">
      <c r="A261" s="22"/>
      <c r="B261" s="23"/>
      <c r="C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3"/>
      <c r="BD261" s="24"/>
    </row>
    <row r="262" spans="1:56" ht="36.75" customHeight="1">
      <c r="A262" s="22"/>
      <c r="B262" s="23"/>
      <c r="C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3"/>
      <c r="BD262" s="24"/>
    </row>
    <row r="263" spans="1:56" ht="36.75" customHeight="1">
      <c r="A263" s="22"/>
      <c r="B263" s="23"/>
      <c r="C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3"/>
      <c r="BD263" s="24"/>
    </row>
    <row r="264" spans="1:56" ht="36.75" customHeight="1">
      <c r="A264" s="22"/>
      <c r="B264" s="23"/>
      <c r="C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3"/>
      <c r="BD264" s="24"/>
    </row>
    <row r="265" spans="1:56" ht="36.75" customHeight="1">
      <c r="A265" s="22"/>
      <c r="B265" s="23"/>
      <c r="C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3"/>
      <c r="BD265" s="24"/>
    </row>
    <row r="266" spans="1:56" ht="36.75" customHeight="1">
      <c r="A266" s="22"/>
      <c r="B266" s="23"/>
      <c r="C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3"/>
      <c r="BD266" s="24"/>
    </row>
    <row r="267" spans="1:56" ht="36.75" customHeight="1">
      <c r="A267" s="22"/>
      <c r="B267" s="23"/>
      <c r="C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3"/>
      <c r="BD267" s="24"/>
    </row>
    <row r="268" spans="1:56" ht="36.75" customHeight="1">
      <c r="A268" s="22"/>
      <c r="B268" s="23"/>
      <c r="C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3"/>
      <c r="BD268" s="24"/>
    </row>
    <row r="269" spans="1:56" ht="36.75" customHeight="1">
      <c r="A269" s="22"/>
      <c r="B269" s="23"/>
      <c r="C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3"/>
      <c r="BD269" s="24"/>
    </row>
    <row r="270" spans="1:56" ht="36.75" customHeight="1">
      <c r="A270" s="22"/>
      <c r="B270" s="23"/>
      <c r="C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3"/>
      <c r="BD270" s="24"/>
    </row>
    <row r="271" spans="1:56" ht="36.75" customHeight="1">
      <c r="A271" s="22"/>
      <c r="B271" s="23"/>
      <c r="C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3"/>
      <c r="BD271" s="24"/>
    </row>
    <row r="272" spans="1:56" ht="36.75" customHeight="1">
      <c r="A272" s="22"/>
      <c r="B272" s="23"/>
      <c r="C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3"/>
      <c r="BD272" s="24"/>
    </row>
    <row r="273" spans="1:56" ht="36.75" customHeight="1">
      <c r="A273" s="22"/>
      <c r="B273" s="23"/>
      <c r="C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3"/>
      <c r="BD273" s="24"/>
    </row>
    <row r="274" spans="1:56" ht="36.75" customHeight="1">
      <c r="A274" s="22"/>
      <c r="B274" s="23"/>
      <c r="C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3"/>
      <c r="BD274" s="24"/>
    </row>
    <row r="275" spans="1:56" ht="36.75" customHeight="1">
      <c r="A275" s="22"/>
      <c r="B275" s="23"/>
      <c r="C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3"/>
      <c r="BD275" s="24"/>
    </row>
    <row r="276" spans="1:56" ht="36.75" customHeight="1">
      <c r="A276" s="22"/>
      <c r="B276" s="23"/>
      <c r="C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3"/>
      <c r="BD276" s="24"/>
    </row>
    <row r="277" spans="1:56" ht="36.75" customHeight="1">
      <c r="A277" s="22"/>
      <c r="B277" s="23"/>
      <c r="C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3"/>
      <c r="BD277" s="24"/>
    </row>
    <row r="278" spans="1:56" ht="36.75" customHeight="1">
      <c r="A278" s="22"/>
      <c r="B278" s="23"/>
      <c r="C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3"/>
      <c r="BD278" s="24"/>
    </row>
    <row r="279" spans="1:56" ht="36.75" customHeight="1">
      <c r="A279" s="22"/>
      <c r="B279" s="23"/>
      <c r="C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3"/>
      <c r="BD279" s="24"/>
    </row>
    <row r="280" spans="1:56" ht="36.75" customHeight="1">
      <c r="A280" s="22"/>
      <c r="B280" s="23"/>
      <c r="C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3"/>
      <c r="BD280" s="24"/>
    </row>
    <row r="281" spans="1:56" ht="36.75" customHeight="1">
      <c r="A281" s="22"/>
      <c r="B281" s="23"/>
      <c r="C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3"/>
      <c r="BD281" s="24"/>
    </row>
    <row r="282" spans="1:56" ht="36.75" customHeight="1">
      <c r="A282" s="22"/>
      <c r="B282" s="23"/>
      <c r="C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3"/>
      <c r="BD282" s="24"/>
    </row>
    <row r="283" spans="1:56" ht="36.75" customHeight="1">
      <c r="A283" s="22"/>
      <c r="B283" s="23"/>
      <c r="C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3"/>
      <c r="BD283" s="24"/>
    </row>
    <row r="284" spans="1:56" ht="36.75" customHeight="1">
      <c r="A284" s="22"/>
      <c r="B284" s="23"/>
      <c r="C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3"/>
      <c r="BD284" s="24"/>
    </row>
    <row r="285" spans="1:56" ht="36.75" customHeight="1">
      <c r="A285" s="22"/>
      <c r="B285" s="23"/>
      <c r="C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3"/>
      <c r="BD285" s="24"/>
    </row>
    <row r="286" spans="1:56" ht="36.75" customHeight="1">
      <c r="A286" s="22"/>
      <c r="B286" s="23"/>
      <c r="C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3"/>
      <c r="BD286" s="24"/>
    </row>
    <row r="287" spans="1:56" ht="36.75" customHeight="1">
      <c r="A287" s="22"/>
      <c r="B287" s="23"/>
      <c r="C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3"/>
      <c r="BD287" s="24"/>
    </row>
    <row r="288" spans="1:56" ht="36.75" customHeight="1">
      <c r="A288" s="22"/>
      <c r="B288" s="23"/>
      <c r="C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3"/>
      <c r="BD288" s="24"/>
    </row>
    <row r="289" spans="1:56" ht="36.75" customHeight="1">
      <c r="A289" s="22"/>
      <c r="B289" s="23"/>
      <c r="C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3"/>
      <c r="BD289" s="24"/>
    </row>
    <row r="290" spans="1:56" ht="36.75" customHeight="1">
      <c r="A290" s="22"/>
      <c r="B290" s="23"/>
      <c r="C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3"/>
      <c r="BD290" s="24"/>
    </row>
    <row r="291" spans="1:56" ht="36.75" customHeight="1">
      <c r="A291" s="22"/>
      <c r="B291" s="23"/>
      <c r="C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3"/>
      <c r="BD291" s="24"/>
    </row>
    <row r="292" spans="1:56" ht="36.75" customHeight="1">
      <c r="A292" s="22"/>
      <c r="B292" s="23"/>
      <c r="C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3"/>
      <c r="BD292" s="24"/>
    </row>
    <row r="293" spans="1:56" ht="36.75" customHeight="1">
      <c r="A293" s="22"/>
      <c r="B293" s="23"/>
      <c r="C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3"/>
      <c r="BD293" s="24"/>
    </row>
    <row r="294" spans="1:56" ht="36.75" customHeight="1">
      <c r="A294" s="22"/>
      <c r="B294" s="23"/>
      <c r="C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3"/>
      <c r="BD294" s="24"/>
    </row>
    <row r="295" spans="1:56" ht="36.75" customHeight="1">
      <c r="A295" s="22"/>
      <c r="B295" s="23"/>
      <c r="C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3"/>
      <c r="BD295" s="24"/>
    </row>
    <row r="296" spans="1:56" ht="36.75" customHeight="1">
      <c r="A296" s="22"/>
      <c r="B296" s="23"/>
      <c r="C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3"/>
      <c r="BD296" s="24"/>
    </row>
    <row r="297" spans="1:56" ht="36.75" customHeight="1">
      <c r="A297" s="22"/>
      <c r="B297" s="23"/>
      <c r="C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3"/>
      <c r="BD297" s="24"/>
    </row>
    <row r="298" spans="1:56" ht="36.75" customHeight="1">
      <c r="A298" s="22"/>
      <c r="B298" s="23"/>
      <c r="C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3"/>
      <c r="BD298" s="24"/>
    </row>
    <row r="299" spans="1:56" ht="36.75" customHeight="1">
      <c r="A299" s="22"/>
      <c r="B299" s="23"/>
      <c r="C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3"/>
      <c r="BD299" s="24"/>
    </row>
    <row r="300" spans="1:56" ht="36.75" customHeight="1">
      <c r="A300" s="22"/>
      <c r="B300" s="23"/>
      <c r="C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3"/>
      <c r="BD300" s="24"/>
    </row>
    <row r="301" spans="1:56" ht="36.75" customHeight="1">
      <c r="A301" s="22"/>
      <c r="B301" s="23"/>
      <c r="C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3"/>
      <c r="BD301" s="24"/>
    </row>
    <row r="302" spans="1:56" ht="36.75" customHeight="1">
      <c r="A302" s="22"/>
      <c r="B302" s="23"/>
      <c r="C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3"/>
      <c r="BD302" s="24"/>
    </row>
    <row r="303" spans="1:56" ht="36.75" customHeight="1">
      <c r="A303" s="22"/>
      <c r="B303" s="23"/>
      <c r="C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3"/>
      <c r="BD303" s="24"/>
    </row>
    <row r="304" spans="1:56" ht="36.75" customHeight="1">
      <c r="A304" s="22"/>
      <c r="B304" s="23"/>
      <c r="C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3"/>
      <c r="BD304" s="24"/>
    </row>
    <row r="305" spans="1:56" ht="36.75" customHeight="1">
      <c r="A305" s="22"/>
      <c r="B305" s="23"/>
      <c r="C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3"/>
      <c r="BD305" s="24"/>
    </row>
    <row r="306" spans="1:56" ht="36.75" customHeight="1">
      <c r="A306" s="22"/>
      <c r="B306" s="23"/>
      <c r="C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3"/>
      <c r="BD306" s="24"/>
    </row>
    <row r="307" spans="1:56" ht="36.75" customHeight="1">
      <c r="A307" s="22"/>
      <c r="B307" s="23"/>
      <c r="C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3"/>
      <c r="BD307" s="24"/>
    </row>
    <row r="308" spans="1:56" ht="36.75" customHeight="1">
      <c r="A308" s="22"/>
      <c r="B308" s="23"/>
      <c r="C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3"/>
      <c r="BD308" s="24"/>
    </row>
    <row r="309" spans="1:56" ht="36.75" customHeight="1">
      <c r="A309" s="22"/>
      <c r="B309" s="23"/>
      <c r="C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3"/>
      <c r="BD309" s="24"/>
    </row>
    <row r="310" spans="1:56" ht="36.75" customHeight="1">
      <c r="A310" s="22"/>
      <c r="B310" s="23"/>
      <c r="C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3"/>
      <c r="BD310" s="24"/>
    </row>
    <row r="311" spans="1:56" ht="36.75" customHeight="1">
      <c r="A311" s="22"/>
      <c r="B311" s="23"/>
      <c r="C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3"/>
      <c r="BD311" s="24"/>
    </row>
    <row r="312" spans="1:56" ht="36.75" customHeight="1">
      <c r="A312" s="22"/>
      <c r="B312" s="23"/>
      <c r="C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3"/>
      <c r="BD312" s="24"/>
    </row>
    <row r="313" spans="1:56" ht="36.75" customHeight="1">
      <c r="A313" s="22"/>
      <c r="B313" s="23"/>
      <c r="C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3"/>
      <c r="BD313" s="24"/>
    </row>
    <row r="314" spans="1:56" ht="36.75" customHeight="1">
      <c r="A314" s="22"/>
      <c r="B314" s="23"/>
      <c r="C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3"/>
      <c r="BD314" s="24"/>
    </row>
    <row r="315" spans="1:56" ht="36.75" customHeight="1">
      <c r="A315" s="22"/>
      <c r="B315" s="23"/>
      <c r="C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3"/>
      <c r="BD315" s="24"/>
    </row>
    <row r="316" spans="1:56" ht="36.75" customHeight="1">
      <c r="A316" s="22"/>
      <c r="B316" s="23"/>
      <c r="C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3"/>
      <c r="BD316" s="24"/>
    </row>
    <row r="317" spans="1:56" ht="36.75" customHeight="1">
      <c r="A317" s="22"/>
      <c r="B317" s="23"/>
      <c r="C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3"/>
      <c r="BD317" s="24"/>
    </row>
    <row r="318" spans="1:56" ht="36.75" customHeight="1">
      <c r="A318" s="22"/>
      <c r="B318" s="23"/>
      <c r="C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3"/>
      <c r="BD318" s="24"/>
    </row>
    <row r="319" spans="1:56" ht="36.75" customHeight="1">
      <c r="A319" s="22"/>
      <c r="B319" s="23"/>
      <c r="C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3"/>
      <c r="BD319" s="24"/>
    </row>
    <row r="320" spans="1:56" ht="36.75" customHeight="1">
      <c r="A320" s="22"/>
      <c r="B320" s="23"/>
      <c r="C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3"/>
      <c r="BD320" s="24"/>
    </row>
    <row r="321" spans="1:56" ht="36.75" customHeight="1">
      <c r="A321" s="22"/>
      <c r="B321" s="23"/>
      <c r="C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3"/>
      <c r="BD321" s="24"/>
    </row>
    <row r="322" spans="1:56" ht="36.75" customHeight="1">
      <c r="A322" s="22"/>
      <c r="B322" s="23"/>
      <c r="C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3"/>
      <c r="BD322" s="24"/>
    </row>
    <row r="323" spans="1:56" ht="36.75" customHeight="1">
      <c r="A323" s="22"/>
      <c r="B323" s="23"/>
      <c r="C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3"/>
      <c r="BD323" s="24"/>
    </row>
    <row r="324" spans="1:56" ht="36.75" customHeight="1">
      <c r="A324" s="22"/>
      <c r="B324" s="23"/>
      <c r="C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3"/>
      <c r="BD324" s="24"/>
    </row>
    <row r="325" spans="1:56" ht="36.75" customHeight="1">
      <c r="A325" s="22"/>
      <c r="B325" s="23"/>
      <c r="C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3"/>
      <c r="BD325" s="24"/>
    </row>
    <row r="326" spans="1:56" ht="36.75" customHeight="1">
      <c r="A326" s="22"/>
      <c r="B326" s="23"/>
      <c r="C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3"/>
      <c r="BD326" s="24"/>
    </row>
    <row r="327" spans="1:56" ht="36.75" customHeight="1">
      <c r="A327" s="22"/>
      <c r="B327" s="23"/>
      <c r="C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3"/>
      <c r="BD327" s="24"/>
    </row>
    <row r="328" spans="1:56" ht="36.75" customHeight="1">
      <c r="A328" s="22"/>
      <c r="B328" s="23"/>
      <c r="C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3"/>
      <c r="BD328" s="24"/>
    </row>
    <row r="329" spans="1:56" ht="36.75" customHeight="1">
      <c r="A329" s="22"/>
      <c r="B329" s="23"/>
      <c r="C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3"/>
      <c r="BD329" s="24"/>
    </row>
    <row r="330" spans="1:56" ht="36.75" customHeight="1">
      <c r="A330" s="22"/>
      <c r="B330" s="23"/>
      <c r="C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3"/>
      <c r="BD330" s="24"/>
    </row>
    <row r="331" spans="1:56" ht="36.75" customHeight="1">
      <c r="A331" s="22"/>
      <c r="B331" s="23"/>
      <c r="C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3"/>
      <c r="BD331" s="24"/>
    </row>
    <row r="332" spans="1:56" ht="36.75" customHeight="1">
      <c r="A332" s="22"/>
      <c r="B332" s="23"/>
      <c r="C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3"/>
      <c r="BD332" s="24"/>
    </row>
    <row r="333" spans="1:56" ht="36.75" customHeight="1">
      <c r="A333" s="22"/>
      <c r="B333" s="23"/>
      <c r="C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3"/>
      <c r="BD333" s="24"/>
    </row>
    <row r="334" spans="1:56" ht="36.75" customHeight="1">
      <c r="A334" s="22"/>
      <c r="B334" s="23"/>
      <c r="C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3"/>
      <c r="BD334" s="24"/>
    </row>
    <row r="335" spans="1:56" ht="36.75" customHeight="1">
      <c r="A335" s="22"/>
      <c r="B335" s="23"/>
      <c r="C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3"/>
      <c r="BD335" s="24"/>
    </row>
    <row r="336" spans="1:56" ht="36.75" customHeight="1">
      <c r="A336" s="22"/>
      <c r="B336" s="23"/>
      <c r="C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3"/>
      <c r="BD336" s="24"/>
    </row>
    <row r="337" spans="1:56" ht="36.75" customHeight="1">
      <c r="A337" s="22"/>
      <c r="B337" s="23"/>
      <c r="C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3"/>
      <c r="BD337" s="24"/>
    </row>
    <row r="338" spans="1:56" ht="36.75" customHeight="1">
      <c r="A338" s="22"/>
      <c r="B338" s="23"/>
      <c r="C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3"/>
      <c r="BD338" s="24"/>
    </row>
    <row r="339" spans="1:56" ht="36.75" customHeight="1">
      <c r="A339" s="22"/>
      <c r="B339" s="23"/>
      <c r="C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3"/>
      <c r="BD339" s="24"/>
    </row>
    <row r="340" spans="1:56" ht="36.75" customHeight="1">
      <c r="A340" s="22"/>
      <c r="B340" s="23"/>
      <c r="C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3"/>
      <c r="BD340" s="24"/>
    </row>
    <row r="341" spans="1:56" ht="36.75" customHeight="1">
      <c r="A341" s="22"/>
      <c r="B341" s="23"/>
      <c r="C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3"/>
      <c r="BD341" s="24"/>
    </row>
    <row r="342" spans="1:56" ht="36.75" customHeight="1">
      <c r="A342" s="22"/>
      <c r="B342" s="23"/>
      <c r="C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3"/>
      <c r="BD342" s="24"/>
    </row>
    <row r="343" spans="1:56" ht="36.75" customHeight="1">
      <c r="A343" s="22"/>
      <c r="B343" s="23"/>
      <c r="C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3"/>
      <c r="BD343" s="24"/>
    </row>
    <row r="344" spans="1:56" ht="36.75" customHeight="1">
      <c r="A344" s="22"/>
      <c r="B344" s="23"/>
      <c r="C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3"/>
      <c r="BD344" s="24"/>
    </row>
    <row r="345" spans="1:56" ht="36.75" customHeight="1">
      <c r="A345" s="22"/>
      <c r="B345" s="23"/>
      <c r="C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3"/>
      <c r="BD345" s="24"/>
    </row>
    <row r="346" spans="1:56" ht="36.75" customHeight="1">
      <c r="A346" s="22"/>
      <c r="B346" s="23"/>
      <c r="C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3"/>
      <c r="BD346" s="24"/>
    </row>
    <row r="347" spans="1:56" ht="36.75" customHeight="1">
      <c r="A347" s="22"/>
      <c r="B347" s="23"/>
      <c r="C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3"/>
      <c r="BD347" s="24"/>
    </row>
    <row r="348" spans="1:56" ht="36.75" customHeight="1">
      <c r="A348" s="22"/>
      <c r="B348" s="23"/>
      <c r="C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3"/>
      <c r="BD348" s="24"/>
    </row>
    <row r="349" spans="1:56" ht="36.75" customHeight="1">
      <c r="A349" s="22"/>
      <c r="B349" s="23"/>
      <c r="C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3"/>
      <c r="BD349" s="24"/>
    </row>
    <row r="350" spans="1:56" ht="36.75" customHeight="1">
      <c r="A350" s="22"/>
      <c r="B350" s="23"/>
      <c r="C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3"/>
      <c r="BD350" s="24"/>
    </row>
    <row r="351" spans="1:56" ht="36.75" customHeight="1">
      <c r="A351" s="22"/>
      <c r="B351" s="23"/>
      <c r="C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3"/>
      <c r="BD351" s="24"/>
    </row>
    <row r="352" spans="1:56" ht="36.75" customHeight="1">
      <c r="A352" s="22"/>
      <c r="B352" s="23"/>
      <c r="C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3"/>
      <c r="BD352" s="24"/>
    </row>
    <row r="353" spans="1:56" ht="36.75" customHeight="1">
      <c r="A353" s="22"/>
      <c r="B353" s="23"/>
      <c r="C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3"/>
      <c r="BD353" s="24"/>
    </row>
    <row r="354" spans="1:56" ht="36.75" customHeight="1">
      <c r="A354" s="22"/>
      <c r="B354" s="23"/>
      <c r="C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3"/>
      <c r="BD354" s="24"/>
    </row>
    <row r="355" spans="1:56" ht="36.75" customHeight="1">
      <c r="A355" s="22"/>
      <c r="B355" s="23"/>
      <c r="C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3"/>
      <c r="BD355" s="24"/>
    </row>
    <row r="356" spans="1:56" ht="36.75" customHeight="1">
      <c r="A356" s="22"/>
      <c r="B356" s="23"/>
      <c r="C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3"/>
      <c r="BD356" s="24"/>
    </row>
    <row r="357" spans="1:56" ht="36.75" customHeight="1">
      <c r="A357" s="22"/>
      <c r="B357" s="23"/>
      <c r="C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3"/>
      <c r="BD357" s="24"/>
    </row>
    <row r="358" spans="1:56" ht="36.75" customHeight="1">
      <c r="A358" s="22"/>
      <c r="B358" s="23"/>
      <c r="C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3"/>
      <c r="BD358" s="24"/>
    </row>
    <row r="359" spans="1:56" ht="36.75" customHeight="1">
      <c r="A359" s="22"/>
      <c r="B359" s="23"/>
      <c r="C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3"/>
      <c r="BD359" s="24"/>
    </row>
    <row r="360" spans="1:56" ht="36.75" customHeight="1">
      <c r="A360" s="22"/>
      <c r="B360" s="23"/>
      <c r="C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3"/>
      <c r="BD360" s="24"/>
    </row>
    <row r="361" spans="1:56" ht="36.75" customHeight="1">
      <c r="A361" s="22"/>
      <c r="B361" s="23"/>
      <c r="C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3"/>
      <c r="BD361" s="24"/>
    </row>
    <row r="362" spans="1:56" ht="36.75" customHeight="1">
      <c r="A362" s="22"/>
      <c r="B362" s="23"/>
      <c r="C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3"/>
      <c r="BD362" s="24"/>
    </row>
    <row r="363" spans="1:56" ht="36.75" customHeight="1">
      <c r="A363" s="22"/>
      <c r="B363" s="23"/>
      <c r="C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3"/>
      <c r="BD363" s="24"/>
    </row>
    <row r="364" spans="1:56" ht="36.75" customHeight="1">
      <c r="A364" s="22"/>
      <c r="B364" s="23"/>
      <c r="C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3"/>
      <c r="BD364" s="24"/>
    </row>
    <row r="365" spans="1:56" ht="36.75" customHeight="1">
      <c r="A365" s="22"/>
      <c r="B365" s="23"/>
      <c r="C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3"/>
      <c r="BD365" s="24"/>
    </row>
    <row r="366" spans="1:56" ht="36.75" customHeight="1">
      <c r="A366" s="22"/>
      <c r="B366" s="23"/>
      <c r="C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3"/>
      <c r="BD366" s="24"/>
    </row>
    <row r="367" spans="1:56" ht="36.75" customHeight="1">
      <c r="A367" s="22"/>
      <c r="B367" s="23"/>
      <c r="C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3"/>
      <c r="BD367" s="24"/>
    </row>
    <row r="368" spans="1:56" ht="36.75" customHeight="1">
      <c r="A368" s="22"/>
      <c r="B368" s="23"/>
      <c r="C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3"/>
      <c r="BD368" s="24"/>
    </row>
    <row r="369" spans="1:56" ht="36.75" customHeight="1">
      <c r="A369" s="22"/>
      <c r="B369" s="23"/>
      <c r="C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3"/>
      <c r="BD369" s="24"/>
    </row>
    <row r="370" spans="1:56" ht="36.75" customHeight="1">
      <c r="A370" s="22"/>
      <c r="B370" s="23"/>
      <c r="C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3"/>
      <c r="BD370" s="24"/>
    </row>
    <row r="371" spans="1:56" ht="36.75" customHeight="1">
      <c r="A371" s="22"/>
      <c r="B371" s="23"/>
      <c r="C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3"/>
      <c r="BD371" s="24"/>
    </row>
    <row r="372" spans="1:56" ht="36.75" customHeight="1">
      <c r="A372" s="22"/>
      <c r="B372" s="23"/>
      <c r="C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3"/>
      <c r="BD372" s="24"/>
    </row>
    <row r="373" spans="1:56" ht="36.75" customHeight="1">
      <c r="A373" s="22"/>
      <c r="B373" s="23"/>
      <c r="C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3"/>
      <c r="BD373" s="24"/>
    </row>
    <row r="374" spans="1:56" ht="36.75" customHeight="1">
      <c r="A374" s="22"/>
      <c r="B374" s="23"/>
      <c r="C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3"/>
      <c r="BD374" s="24"/>
    </row>
    <row r="375" spans="1:56" ht="36.75" customHeight="1">
      <c r="A375" s="22"/>
      <c r="B375" s="23"/>
      <c r="C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3"/>
      <c r="BD375" s="24"/>
    </row>
    <row r="376" spans="1:56" ht="36.75" customHeight="1">
      <c r="A376" s="22"/>
      <c r="B376" s="23"/>
      <c r="C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3"/>
      <c r="BD376" s="24"/>
    </row>
    <row r="377" spans="1:56" ht="36.75" customHeight="1">
      <c r="A377" s="22"/>
      <c r="B377" s="23"/>
      <c r="C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3"/>
      <c r="BD377" s="24"/>
    </row>
    <row r="378" spans="1:56" ht="36.75" customHeight="1">
      <c r="A378" s="22"/>
      <c r="B378" s="23"/>
      <c r="C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3"/>
      <c r="BD378" s="24"/>
    </row>
    <row r="379" spans="1:56" ht="36.75" customHeight="1">
      <c r="A379" s="22"/>
      <c r="B379" s="23"/>
      <c r="C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3"/>
      <c r="BD379" s="24"/>
    </row>
    <row r="380" spans="1:56" ht="36.75" customHeight="1">
      <c r="A380" s="22"/>
      <c r="B380" s="23"/>
      <c r="C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3"/>
      <c r="BD380" s="24"/>
    </row>
    <row r="381" spans="1:56" ht="36.75" customHeight="1">
      <c r="A381" s="22"/>
      <c r="B381" s="23"/>
      <c r="C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3"/>
      <c r="BD381" s="24"/>
    </row>
    <row r="382" spans="1:56" ht="36.75" customHeight="1">
      <c r="A382" s="22"/>
      <c r="B382" s="23"/>
      <c r="C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3"/>
      <c r="BD382" s="24"/>
    </row>
    <row r="383" spans="1:56" ht="36.75" customHeight="1">
      <c r="A383" s="22"/>
      <c r="B383" s="23"/>
      <c r="C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3"/>
      <c r="BD383" s="24"/>
    </row>
    <row r="384" spans="1:56" ht="36.75" customHeight="1">
      <c r="A384" s="22"/>
      <c r="B384" s="23"/>
      <c r="C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3"/>
      <c r="BD384" s="24"/>
    </row>
    <row r="385" spans="1:56" ht="36.75" customHeight="1">
      <c r="A385" s="22"/>
      <c r="B385" s="23"/>
      <c r="C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3"/>
      <c r="BD385" s="24"/>
    </row>
    <row r="386" spans="1:56" ht="36.75" customHeight="1">
      <c r="A386" s="22"/>
      <c r="B386" s="23"/>
      <c r="C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3"/>
      <c r="BD386" s="24"/>
    </row>
    <row r="387" spans="1:56" ht="36.75" customHeight="1">
      <c r="A387" s="22"/>
      <c r="B387" s="23"/>
      <c r="C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3"/>
      <c r="BD387" s="24"/>
    </row>
    <row r="388" spans="1:56" ht="36.75" customHeight="1">
      <c r="A388" s="22"/>
      <c r="B388" s="23"/>
      <c r="C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3"/>
      <c r="BD388" s="24"/>
    </row>
    <row r="389" spans="1:56" ht="36.75" customHeight="1">
      <c r="A389" s="22"/>
      <c r="B389" s="23"/>
      <c r="C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3"/>
      <c r="BD389" s="24"/>
    </row>
    <row r="390" spans="1:56" ht="36.75" customHeight="1">
      <c r="A390" s="22"/>
      <c r="B390" s="23"/>
      <c r="C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3"/>
      <c r="BD390" s="24"/>
    </row>
    <row r="391" spans="1:56" ht="36.75" customHeight="1">
      <c r="A391" s="22"/>
      <c r="B391" s="23"/>
      <c r="C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3"/>
      <c r="BD391" s="24"/>
    </row>
    <row r="392" spans="1:56" ht="36.75" customHeight="1">
      <c r="A392" s="22"/>
      <c r="B392" s="23"/>
      <c r="C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3"/>
      <c r="BD392" s="24"/>
    </row>
    <row r="393" spans="1:56" ht="36.75" customHeight="1">
      <c r="A393" s="22"/>
      <c r="B393" s="23"/>
      <c r="C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3"/>
      <c r="BD393" s="24"/>
    </row>
    <row r="394" spans="1:56" ht="36.75" customHeight="1">
      <c r="A394" s="22"/>
      <c r="B394" s="23"/>
      <c r="C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3"/>
      <c r="BD394" s="24"/>
    </row>
    <row r="395" spans="1:56" ht="36.75" customHeight="1">
      <c r="A395" s="22"/>
      <c r="B395" s="23"/>
      <c r="C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3"/>
      <c r="BD395" s="24"/>
    </row>
    <row r="396" spans="1:56" ht="36.75" customHeight="1">
      <c r="A396" s="22"/>
      <c r="B396" s="23"/>
      <c r="C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3"/>
      <c r="BD396" s="24"/>
    </row>
    <row r="397" spans="1:56" ht="36.75" customHeight="1">
      <c r="A397" s="22"/>
      <c r="B397" s="23"/>
      <c r="C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3"/>
      <c r="BD397" s="24"/>
    </row>
    <row r="398" spans="1:56" ht="36.75" customHeight="1">
      <c r="A398" s="22"/>
      <c r="B398" s="23"/>
      <c r="C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3"/>
      <c r="BD398" s="24"/>
    </row>
    <row r="399" spans="1:56" ht="36.75" customHeight="1">
      <c r="A399" s="22"/>
      <c r="B399" s="23"/>
      <c r="C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3"/>
      <c r="BD399" s="24"/>
    </row>
    <row r="400" spans="1:56" ht="36.75" customHeight="1">
      <c r="A400" s="22"/>
      <c r="B400" s="23"/>
      <c r="C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3"/>
      <c r="BD400" s="24"/>
    </row>
    <row r="401" spans="1:56" ht="36.75" customHeight="1">
      <c r="A401" s="22"/>
      <c r="B401" s="23"/>
      <c r="C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3"/>
      <c r="BD401" s="24"/>
    </row>
    <row r="402" spans="1:56" ht="36.75" customHeight="1">
      <c r="A402" s="22"/>
      <c r="B402" s="23"/>
      <c r="C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3"/>
      <c r="BD402" s="24"/>
    </row>
    <row r="403" spans="1:56" ht="36.75" customHeight="1">
      <c r="A403" s="22"/>
      <c r="B403" s="23"/>
      <c r="C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3"/>
      <c r="BD403" s="24"/>
    </row>
    <row r="404" spans="1:56" ht="36.75" customHeight="1">
      <c r="A404" s="22"/>
      <c r="B404" s="23"/>
      <c r="C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3"/>
      <c r="BD404" s="24"/>
    </row>
    <row r="405" spans="1:56" ht="36.75" customHeight="1">
      <c r="A405" s="22"/>
      <c r="B405" s="23"/>
      <c r="C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3"/>
      <c r="BD405" s="24"/>
    </row>
    <row r="406" spans="1:56" ht="36.75" customHeight="1">
      <c r="A406" s="22"/>
      <c r="B406" s="23"/>
      <c r="C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3"/>
      <c r="BD406" s="24"/>
    </row>
    <row r="407" spans="1:56" ht="36.75" customHeight="1">
      <c r="A407" s="22"/>
      <c r="B407" s="23"/>
      <c r="C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3"/>
      <c r="BD407" s="24"/>
    </row>
    <row r="408" spans="1:56" ht="36.75" customHeight="1">
      <c r="A408" s="22"/>
      <c r="B408" s="23"/>
      <c r="C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3"/>
      <c r="BD408" s="24"/>
    </row>
    <row r="409" spans="1:56" ht="36.75" customHeight="1">
      <c r="A409" s="22"/>
      <c r="B409" s="23"/>
      <c r="C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3"/>
      <c r="BD409" s="24"/>
    </row>
    <row r="410" spans="1:56" ht="36.75" customHeight="1">
      <c r="A410" s="22"/>
      <c r="B410" s="23"/>
      <c r="C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3"/>
      <c r="BD410" s="24"/>
    </row>
    <row r="411" spans="1:56" ht="36.75" customHeight="1">
      <c r="A411" s="22"/>
      <c r="B411" s="23"/>
      <c r="C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3"/>
      <c r="BD411" s="24"/>
    </row>
    <row r="412" spans="1:56" ht="36.75" customHeight="1">
      <c r="A412" s="22"/>
      <c r="B412" s="23"/>
      <c r="C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3"/>
      <c r="BD412" s="24"/>
    </row>
    <row r="413" spans="1:56" ht="36.75" customHeight="1">
      <c r="A413" s="22"/>
      <c r="B413" s="23"/>
      <c r="C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3"/>
      <c r="BD413" s="24"/>
    </row>
    <row r="414" spans="1:56" ht="36.75" customHeight="1">
      <c r="A414" s="22"/>
      <c r="B414" s="23"/>
      <c r="C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3"/>
      <c r="BD414" s="24"/>
    </row>
    <row r="415" spans="1:56" ht="36.75" customHeight="1">
      <c r="A415" s="22"/>
      <c r="B415" s="23"/>
      <c r="C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3"/>
      <c r="BD415" s="24"/>
    </row>
    <row r="416" spans="1:56" ht="36.75" customHeight="1">
      <c r="A416" s="22"/>
      <c r="B416" s="23"/>
      <c r="C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3"/>
      <c r="BD416" s="24"/>
    </row>
    <row r="417" spans="1:56" ht="36.75" customHeight="1">
      <c r="A417" s="22"/>
      <c r="B417" s="23"/>
      <c r="C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3"/>
      <c r="BD417" s="24"/>
    </row>
    <row r="418" spans="1:56" ht="36.75" customHeight="1">
      <c r="A418" s="22"/>
      <c r="B418" s="23"/>
      <c r="C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3"/>
      <c r="BD418" s="24"/>
    </row>
    <row r="419" spans="1:56" ht="36.75" customHeight="1">
      <c r="A419" s="22"/>
      <c r="B419" s="23"/>
      <c r="C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3"/>
      <c r="BD419" s="24"/>
    </row>
    <row r="420" spans="1:56" ht="36.75" customHeight="1">
      <c r="A420" s="22"/>
      <c r="B420" s="23"/>
      <c r="C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3"/>
      <c r="BD420" s="24"/>
    </row>
    <row r="421" spans="1:56" ht="36.75" customHeight="1">
      <c r="A421" s="22"/>
      <c r="B421" s="23"/>
      <c r="C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3"/>
      <c r="BD421" s="24"/>
    </row>
    <row r="422" spans="1:56" ht="36.75" customHeight="1">
      <c r="A422" s="22"/>
      <c r="B422" s="23"/>
      <c r="C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3"/>
      <c r="BD422" s="24"/>
    </row>
    <row r="423" spans="1:56" ht="36.75" customHeight="1">
      <c r="A423" s="22"/>
      <c r="B423" s="23"/>
      <c r="C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3"/>
      <c r="BD423" s="24"/>
    </row>
    <row r="424" spans="1:56" ht="36.75" customHeight="1">
      <c r="A424" s="22"/>
      <c r="B424" s="23"/>
      <c r="C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3"/>
      <c r="BD424" s="24"/>
    </row>
    <row r="425" spans="1:56" ht="36.75" customHeight="1">
      <c r="A425" s="22"/>
      <c r="B425" s="23"/>
      <c r="C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3"/>
      <c r="BD425" s="24"/>
    </row>
    <row r="426" spans="1:56" ht="36.75" customHeight="1">
      <c r="A426" s="22"/>
      <c r="B426" s="23"/>
      <c r="C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3"/>
      <c r="BD426" s="24"/>
    </row>
    <row r="427" spans="1:56" ht="36.75" customHeight="1">
      <c r="A427" s="22"/>
      <c r="B427" s="23"/>
      <c r="C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3"/>
      <c r="BD427" s="24"/>
    </row>
    <row r="428" spans="1:56" ht="36.75" customHeight="1">
      <c r="A428" s="22"/>
      <c r="B428" s="23"/>
      <c r="C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3"/>
      <c r="BD428" s="24"/>
    </row>
    <row r="429" spans="1:56" ht="36.75" customHeight="1">
      <c r="A429" s="22"/>
      <c r="B429" s="23"/>
      <c r="C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3"/>
      <c r="BD429" s="24"/>
    </row>
    <row r="430" spans="1:56" ht="36.75" customHeight="1">
      <c r="A430" s="22"/>
      <c r="B430" s="23"/>
      <c r="C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3"/>
      <c r="BD430" s="24"/>
    </row>
    <row r="431" spans="1:56" ht="36.75" customHeight="1">
      <c r="A431" s="22"/>
      <c r="B431" s="23"/>
      <c r="C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3"/>
      <c r="BD431" s="24"/>
    </row>
    <row r="432" spans="1:56" ht="36.75" customHeight="1">
      <c r="A432" s="22"/>
      <c r="B432" s="23"/>
      <c r="C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3"/>
      <c r="BD432" s="24"/>
    </row>
    <row r="433" spans="1:56" ht="36.75" customHeight="1">
      <c r="A433" s="22"/>
      <c r="B433" s="23"/>
      <c r="C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3"/>
      <c r="BD433" s="24"/>
    </row>
    <row r="434" spans="1:56" ht="36.75" customHeight="1">
      <c r="A434" s="22"/>
      <c r="B434" s="23"/>
      <c r="C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3"/>
      <c r="BD434" s="24"/>
    </row>
    <row r="435" spans="1:56" ht="36.75" customHeight="1">
      <c r="A435" s="22"/>
      <c r="B435" s="23"/>
      <c r="C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3"/>
      <c r="BD435" s="24"/>
    </row>
    <row r="436" spans="1:56" ht="36.75" customHeight="1">
      <c r="A436" s="22"/>
      <c r="B436" s="23"/>
      <c r="C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3"/>
      <c r="BD436" s="24"/>
    </row>
    <row r="437" spans="1:56" ht="36.75" customHeight="1">
      <c r="A437" s="22"/>
      <c r="B437" s="23"/>
      <c r="C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3"/>
      <c r="BD437" s="24"/>
    </row>
    <row r="438" spans="1:56" ht="36.75" customHeight="1">
      <c r="A438" s="22"/>
      <c r="B438" s="23"/>
      <c r="C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3"/>
      <c r="BD438" s="24"/>
    </row>
    <row r="439" spans="1:56" ht="36.75" customHeight="1">
      <c r="A439" s="22"/>
      <c r="B439" s="23"/>
      <c r="C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3"/>
      <c r="BD439" s="24"/>
    </row>
    <row r="440" spans="1:56" ht="36.75" customHeight="1">
      <c r="A440" s="22"/>
      <c r="B440" s="23"/>
      <c r="C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3"/>
      <c r="BD440" s="24"/>
    </row>
    <row r="441" spans="1:56" ht="36.75" customHeight="1">
      <c r="A441" s="22"/>
      <c r="B441" s="23"/>
      <c r="C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3"/>
      <c r="BD441" s="24"/>
    </row>
    <row r="442" spans="1:56" ht="36.75" customHeight="1">
      <c r="A442" s="22"/>
      <c r="B442" s="23"/>
      <c r="C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3"/>
      <c r="BD442" s="24"/>
    </row>
    <row r="443" spans="1:56" ht="36.75" customHeight="1">
      <c r="A443" s="22"/>
      <c r="B443" s="23"/>
      <c r="C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3"/>
      <c r="BD443" s="24"/>
    </row>
    <row r="444" spans="1:56" ht="36.75" customHeight="1">
      <c r="A444" s="22"/>
      <c r="B444" s="23"/>
      <c r="C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3"/>
      <c r="BD444" s="24"/>
    </row>
    <row r="445" spans="1:56" ht="36.75" customHeight="1">
      <c r="A445" s="22"/>
      <c r="B445" s="23"/>
      <c r="C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3"/>
      <c r="BD445" s="24"/>
    </row>
    <row r="446" spans="1:56" ht="36.75" customHeight="1">
      <c r="A446" s="22"/>
      <c r="B446" s="23"/>
      <c r="C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3"/>
      <c r="BD446" s="24"/>
    </row>
    <row r="447" spans="1:56" ht="36.75" customHeight="1">
      <c r="A447" s="22"/>
      <c r="B447" s="23"/>
      <c r="C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3"/>
      <c r="BD447" s="24"/>
    </row>
    <row r="448" spans="1:56" ht="36.75" customHeight="1">
      <c r="A448" s="22"/>
      <c r="B448" s="23"/>
      <c r="C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3"/>
      <c r="BD448" s="24"/>
    </row>
    <row r="449" spans="1:56" ht="36.75" customHeight="1">
      <c r="A449" s="22"/>
      <c r="B449" s="23"/>
      <c r="C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3"/>
      <c r="BD449" s="24"/>
    </row>
    <row r="450" spans="1:56" ht="36.75" customHeight="1">
      <c r="A450" s="22"/>
      <c r="B450" s="23"/>
      <c r="C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3"/>
      <c r="BD450" s="24"/>
    </row>
    <row r="451" spans="1:56" ht="36.75" customHeight="1">
      <c r="A451" s="22"/>
      <c r="B451" s="23"/>
      <c r="C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3"/>
      <c r="BD451" s="24"/>
    </row>
    <row r="452" spans="1:56" ht="36.75" customHeight="1">
      <c r="A452" s="22"/>
      <c r="B452" s="23"/>
      <c r="C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3"/>
      <c r="BD452" s="24"/>
    </row>
    <row r="453" spans="1:56" ht="36.75" customHeight="1">
      <c r="A453" s="22"/>
      <c r="B453" s="23"/>
      <c r="C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3"/>
      <c r="BD453" s="24"/>
    </row>
    <row r="454" spans="1:56" ht="36.75" customHeight="1">
      <c r="A454" s="22"/>
      <c r="B454" s="23"/>
      <c r="C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3"/>
      <c r="BD454" s="24"/>
    </row>
    <row r="455" spans="1:56" ht="36.75" customHeight="1">
      <c r="A455" s="22"/>
      <c r="B455" s="23"/>
      <c r="C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3"/>
      <c r="BD455" s="24"/>
    </row>
    <row r="456" spans="1:56" ht="36.75" customHeight="1">
      <c r="A456" s="22"/>
      <c r="B456" s="23"/>
      <c r="C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3"/>
      <c r="BD456" s="24"/>
    </row>
    <row r="457" spans="1:56" ht="36.75" customHeight="1">
      <c r="A457" s="22"/>
      <c r="B457" s="23"/>
      <c r="C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3"/>
      <c r="BD457" s="24"/>
    </row>
    <row r="458" spans="1:56" ht="36.75" customHeight="1">
      <c r="A458" s="22"/>
      <c r="B458" s="23"/>
      <c r="C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3"/>
      <c r="BD458" s="24"/>
    </row>
    <row r="459" spans="1:56" ht="36.75" customHeight="1">
      <c r="A459" s="22"/>
      <c r="B459" s="23"/>
      <c r="C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3"/>
      <c r="BD459" s="24"/>
    </row>
    <row r="460" spans="1:56" ht="36.75" customHeight="1">
      <c r="A460" s="22"/>
      <c r="B460" s="23"/>
      <c r="C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3"/>
      <c r="BD460" s="24"/>
    </row>
    <row r="461" spans="1:56" ht="36.75" customHeight="1">
      <c r="A461" s="22"/>
      <c r="B461" s="23"/>
      <c r="C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3"/>
      <c r="BD461" s="24"/>
    </row>
    <row r="462" spans="1:56" ht="36.75" customHeight="1">
      <c r="A462" s="22"/>
      <c r="B462" s="23"/>
      <c r="C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3"/>
      <c r="BD462" s="24"/>
    </row>
    <row r="463" spans="1:56" ht="36.75" customHeight="1">
      <c r="A463" s="22"/>
      <c r="B463" s="23"/>
      <c r="C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3"/>
      <c r="BD463" s="24"/>
    </row>
    <row r="464" spans="1:56" ht="36.75" customHeight="1">
      <c r="A464" s="22"/>
      <c r="B464" s="23"/>
      <c r="C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3"/>
      <c r="BD464" s="24"/>
    </row>
    <row r="465" spans="1:56" ht="36.75" customHeight="1">
      <c r="A465" s="22"/>
      <c r="B465" s="23"/>
      <c r="C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3"/>
      <c r="BD465" s="24"/>
    </row>
    <row r="466" spans="1:56" ht="36.75" customHeight="1">
      <c r="A466" s="22"/>
      <c r="B466" s="23"/>
      <c r="C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3"/>
      <c r="BD466" s="24"/>
    </row>
    <row r="467" spans="1:56" ht="36.75" customHeight="1">
      <c r="A467" s="22"/>
      <c r="B467" s="23"/>
      <c r="C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3"/>
      <c r="BD467" s="24"/>
    </row>
    <row r="468" spans="1:56" ht="36.75" customHeight="1">
      <c r="A468" s="22"/>
      <c r="B468" s="23"/>
      <c r="C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3"/>
      <c r="BD468" s="24"/>
    </row>
    <row r="469" spans="1:56" ht="36.75" customHeight="1">
      <c r="A469" s="22"/>
      <c r="B469" s="23"/>
      <c r="C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3"/>
      <c r="BD469" s="24"/>
    </row>
    <row r="470" spans="1:56" ht="36.75" customHeight="1">
      <c r="A470" s="22"/>
      <c r="B470" s="23"/>
      <c r="C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3"/>
      <c r="BD470" s="24"/>
    </row>
    <row r="471" spans="1:56" ht="36.75" customHeight="1">
      <c r="A471" s="22"/>
      <c r="B471" s="23"/>
      <c r="C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3"/>
      <c r="BD471" s="24"/>
    </row>
    <row r="472" spans="1:56" ht="36.75" customHeight="1">
      <c r="A472" s="22"/>
      <c r="B472" s="23"/>
      <c r="C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3"/>
      <c r="BD472" s="24"/>
    </row>
    <row r="473" spans="1:56" ht="36.75" customHeight="1">
      <c r="A473" s="22"/>
      <c r="B473" s="23"/>
      <c r="C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3"/>
      <c r="BD473" s="24"/>
    </row>
    <row r="474" spans="1:56" ht="36.75" customHeight="1">
      <c r="A474" s="22"/>
      <c r="B474" s="23"/>
      <c r="C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3"/>
      <c r="BD474" s="24"/>
    </row>
    <row r="475" spans="1:56" ht="36.75" customHeight="1">
      <c r="A475" s="22"/>
      <c r="B475" s="23"/>
      <c r="C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3"/>
      <c r="BD475" s="24"/>
    </row>
    <row r="476" spans="1:56" ht="36.75" customHeight="1">
      <c r="A476" s="22"/>
      <c r="B476" s="23"/>
      <c r="C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3"/>
      <c r="BD476" s="24"/>
    </row>
    <row r="477" spans="1:56" ht="36.75" customHeight="1">
      <c r="A477" s="22"/>
      <c r="B477" s="23"/>
      <c r="C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3"/>
      <c r="BD477" s="24"/>
    </row>
    <row r="478" spans="1:56" ht="36.75" customHeight="1">
      <c r="A478" s="22"/>
      <c r="B478" s="23"/>
      <c r="C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3"/>
      <c r="BD478" s="24"/>
    </row>
    <row r="479" spans="1:56" ht="36.75" customHeight="1">
      <c r="A479" s="22"/>
      <c r="B479" s="23"/>
      <c r="C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3"/>
      <c r="BD479" s="24"/>
    </row>
    <row r="480" spans="1:56" ht="36.75" customHeight="1">
      <c r="A480" s="22"/>
      <c r="B480" s="23"/>
      <c r="C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3"/>
      <c r="BD480" s="24"/>
    </row>
    <row r="481" spans="1:56" ht="36.75" customHeight="1">
      <c r="A481" s="22"/>
      <c r="B481" s="23"/>
      <c r="C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3"/>
      <c r="BD481" s="24"/>
    </row>
    <row r="482" spans="1:56" ht="36.75" customHeight="1">
      <c r="A482" s="22"/>
      <c r="B482" s="23"/>
      <c r="C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3"/>
      <c r="BD482" s="24"/>
    </row>
    <row r="483" spans="1:56" ht="36.75" customHeight="1">
      <c r="A483" s="22"/>
      <c r="B483" s="23"/>
      <c r="C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3"/>
      <c r="BD483" s="24"/>
    </row>
    <row r="484" spans="1:56" ht="36.75" customHeight="1">
      <c r="A484" s="22"/>
      <c r="B484" s="23"/>
      <c r="C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3"/>
      <c r="BD484" s="24"/>
    </row>
    <row r="485" spans="1:56" ht="36.75" customHeight="1">
      <c r="A485" s="22"/>
      <c r="B485" s="23"/>
      <c r="C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3"/>
      <c r="BD485" s="24"/>
    </row>
    <row r="486" spans="1:56" ht="36.75" customHeight="1">
      <c r="A486" s="22"/>
      <c r="B486" s="23"/>
      <c r="C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3"/>
      <c r="BD486" s="24"/>
    </row>
    <row r="487" spans="1:56" ht="36.75" customHeight="1">
      <c r="A487" s="22"/>
      <c r="B487" s="23"/>
      <c r="C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3"/>
      <c r="BD487" s="24"/>
    </row>
    <row r="488" spans="1:56" ht="36.75" customHeight="1">
      <c r="A488" s="22"/>
      <c r="B488" s="23"/>
      <c r="C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3"/>
      <c r="BD488" s="24"/>
    </row>
    <row r="489" spans="1:56" ht="36.75" customHeight="1">
      <c r="A489" s="22"/>
      <c r="B489" s="23"/>
      <c r="C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3"/>
      <c r="BD489" s="24"/>
    </row>
    <row r="490" spans="1:56" ht="36.75" customHeight="1">
      <c r="A490" s="22"/>
      <c r="B490" s="23"/>
      <c r="C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3"/>
      <c r="BD490" s="24"/>
    </row>
    <row r="491" spans="1:56" ht="36.75" customHeight="1">
      <c r="A491" s="22"/>
      <c r="B491" s="23"/>
      <c r="C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3"/>
      <c r="BD491" s="24"/>
    </row>
    <row r="492" spans="1:56" ht="36.75" customHeight="1">
      <c r="A492" s="22"/>
      <c r="B492" s="23"/>
      <c r="C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3"/>
      <c r="BD492" s="24"/>
    </row>
    <row r="493" spans="1:56" ht="36.75" customHeight="1">
      <c r="A493" s="22"/>
      <c r="B493" s="23"/>
      <c r="C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3"/>
      <c r="BD493" s="24"/>
    </row>
    <row r="494" spans="1:56" ht="36.75" customHeight="1">
      <c r="A494" s="22"/>
      <c r="B494" s="23"/>
      <c r="C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3"/>
      <c r="BD494" s="24"/>
    </row>
    <row r="495" spans="1:56" ht="36.75" customHeight="1">
      <c r="A495" s="22"/>
      <c r="B495" s="23"/>
      <c r="C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3"/>
      <c r="BD495" s="24"/>
    </row>
    <row r="496" spans="1:56" ht="36.75" customHeight="1">
      <c r="A496" s="22"/>
      <c r="B496" s="23"/>
      <c r="C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3"/>
      <c r="BD496" s="24"/>
    </row>
    <row r="497" spans="1:56" ht="36.75" customHeight="1">
      <c r="A497" s="22"/>
      <c r="B497" s="23"/>
      <c r="C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3"/>
      <c r="BD497" s="24"/>
    </row>
    <row r="498" spans="1:56" ht="36.75" customHeight="1">
      <c r="A498" s="22"/>
      <c r="B498" s="23"/>
      <c r="C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3"/>
      <c r="BD498" s="24"/>
    </row>
    <row r="499" spans="1:56" ht="36.75" customHeight="1">
      <c r="A499" s="22"/>
      <c r="B499" s="23"/>
      <c r="C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3"/>
      <c r="BD499" s="24"/>
    </row>
    <row r="500" spans="1:56" ht="36.75" customHeight="1">
      <c r="A500" s="22"/>
      <c r="B500" s="23"/>
      <c r="C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3"/>
      <c r="BD500" s="24"/>
    </row>
    <row r="501" spans="1:56" ht="36.75" customHeight="1">
      <c r="A501" s="22"/>
      <c r="B501" s="23"/>
      <c r="C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3"/>
      <c r="BD501" s="24"/>
    </row>
    <row r="502" spans="1:56" ht="36.75" customHeight="1">
      <c r="A502" s="22"/>
      <c r="B502" s="23"/>
      <c r="C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3"/>
      <c r="BD502" s="24"/>
    </row>
    <row r="503" spans="1:56" ht="36.75" customHeight="1">
      <c r="A503" s="22"/>
      <c r="B503" s="23"/>
      <c r="C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3"/>
      <c r="BD503" s="24"/>
    </row>
    <row r="504" spans="1:56" ht="36.75" customHeight="1">
      <c r="A504" s="22"/>
      <c r="B504" s="23"/>
      <c r="C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3"/>
      <c r="BD504" s="24"/>
    </row>
    <row r="505" spans="1:56" ht="36.75" customHeight="1">
      <c r="A505" s="22"/>
      <c r="B505" s="23"/>
      <c r="C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3"/>
      <c r="BD505" s="24"/>
    </row>
    <row r="506" spans="1:56" ht="36.75" customHeight="1">
      <c r="A506" s="22"/>
      <c r="B506" s="23"/>
      <c r="C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3"/>
      <c r="BD506" s="24"/>
    </row>
    <row r="507" spans="1:56" ht="36.75" customHeight="1">
      <c r="A507" s="22"/>
      <c r="B507" s="23"/>
      <c r="C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3"/>
      <c r="BD507" s="24"/>
    </row>
    <row r="508" spans="1:56" ht="36.75" customHeight="1">
      <c r="A508" s="22"/>
      <c r="B508" s="23"/>
      <c r="C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3"/>
      <c r="BD508" s="24"/>
    </row>
    <row r="509" spans="1:56" ht="36.75" customHeight="1">
      <c r="A509" s="22"/>
      <c r="B509" s="23"/>
      <c r="C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3"/>
      <c r="BD509" s="24"/>
    </row>
    <row r="510" spans="1:56" ht="36.75" customHeight="1">
      <c r="A510" s="22"/>
      <c r="B510" s="23"/>
      <c r="C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3"/>
      <c r="BD510" s="24"/>
    </row>
    <row r="511" spans="1:56" ht="36.75" customHeight="1">
      <c r="A511" s="22"/>
      <c r="B511" s="23"/>
      <c r="C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3"/>
      <c r="BD511" s="24"/>
    </row>
    <row r="512" spans="1:56" ht="36.75" customHeight="1">
      <c r="A512" s="22"/>
      <c r="B512" s="23"/>
      <c r="C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3"/>
      <c r="BD512" s="24"/>
    </row>
    <row r="513" spans="1:56" ht="36.75" customHeight="1">
      <c r="A513" s="22"/>
      <c r="B513" s="23"/>
      <c r="C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3"/>
      <c r="BD513" s="24"/>
    </row>
    <row r="514" spans="1:56" ht="36.75" customHeight="1">
      <c r="A514" s="22"/>
      <c r="B514" s="23"/>
      <c r="C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3"/>
      <c r="BD514" s="24"/>
    </row>
    <row r="515" spans="1:56" ht="36.75" customHeight="1">
      <c r="A515" s="22"/>
      <c r="B515" s="23"/>
      <c r="C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3"/>
      <c r="BD515" s="24"/>
    </row>
    <row r="516" spans="1:56" ht="36.75" customHeight="1">
      <c r="A516" s="22"/>
      <c r="B516" s="23"/>
      <c r="C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3"/>
      <c r="BD516" s="24"/>
    </row>
    <row r="517" spans="1:56" ht="36.75" customHeight="1">
      <c r="A517" s="22"/>
      <c r="B517" s="23"/>
      <c r="C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3"/>
      <c r="BD517" s="24"/>
    </row>
    <row r="518" spans="1:56" ht="36.75" customHeight="1">
      <c r="A518" s="22"/>
      <c r="B518" s="23"/>
      <c r="C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3"/>
      <c r="BD518" s="24"/>
    </row>
    <row r="519" spans="1:56" ht="36.75" customHeight="1">
      <c r="A519" s="22"/>
      <c r="B519" s="23"/>
      <c r="C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3"/>
      <c r="BD519" s="24"/>
    </row>
    <row r="520" spans="1:56" ht="36.75" customHeight="1">
      <c r="A520" s="22"/>
      <c r="B520" s="23"/>
      <c r="C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3"/>
      <c r="BD520" s="24"/>
    </row>
    <row r="521" spans="1:56" ht="36.75" customHeight="1">
      <c r="A521" s="22"/>
      <c r="B521" s="23"/>
      <c r="C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3"/>
      <c r="BD521" s="24"/>
    </row>
    <row r="522" spans="1:56" ht="36.75" customHeight="1">
      <c r="A522" s="22"/>
      <c r="B522" s="23"/>
      <c r="C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3"/>
      <c r="BD522" s="24"/>
    </row>
    <row r="523" spans="1:56" ht="36.75" customHeight="1">
      <c r="A523" s="22"/>
      <c r="B523" s="23"/>
      <c r="C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3"/>
      <c r="BD523" s="24"/>
    </row>
    <row r="524" spans="1:56" ht="36.75" customHeight="1">
      <c r="A524" s="22"/>
      <c r="B524" s="23"/>
      <c r="C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3"/>
      <c r="BD524" s="24"/>
    </row>
    <row r="525" spans="1:56" ht="36.75" customHeight="1">
      <c r="A525" s="22"/>
      <c r="B525" s="23"/>
      <c r="C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3"/>
      <c r="BD525" s="24"/>
    </row>
    <row r="526" spans="1:56" ht="36.75" customHeight="1">
      <c r="A526" s="22"/>
      <c r="B526" s="23"/>
      <c r="C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3"/>
      <c r="BD526" s="24"/>
    </row>
    <row r="527" spans="1:56" ht="36.75" customHeight="1">
      <c r="A527" s="22"/>
      <c r="B527" s="23"/>
      <c r="C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3"/>
      <c r="BD527" s="24"/>
    </row>
    <row r="528" spans="1:56" ht="36.75" customHeight="1">
      <c r="A528" s="22"/>
      <c r="B528" s="23"/>
      <c r="C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3"/>
      <c r="BD528" s="24"/>
    </row>
    <row r="529" spans="1:56" ht="36.75" customHeight="1">
      <c r="A529" s="22"/>
      <c r="B529" s="23"/>
      <c r="C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3"/>
      <c r="BD529" s="24"/>
    </row>
    <row r="530" spans="1:56" ht="36.75" customHeight="1">
      <c r="A530" s="22"/>
      <c r="B530" s="23"/>
      <c r="C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3"/>
      <c r="BD530" s="24"/>
    </row>
    <row r="531" spans="1:56" ht="36.75" customHeight="1">
      <c r="A531" s="22"/>
      <c r="B531" s="23"/>
      <c r="C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3"/>
      <c r="BD531" s="24"/>
    </row>
    <row r="532" spans="1:56" ht="36.75" customHeight="1">
      <c r="A532" s="22"/>
      <c r="B532" s="23"/>
      <c r="C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3"/>
      <c r="BD532" s="24"/>
    </row>
    <row r="533" spans="1:56" ht="36.75" customHeight="1">
      <c r="A533" s="22"/>
      <c r="B533" s="23"/>
      <c r="C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3"/>
      <c r="BD533" s="24"/>
    </row>
    <row r="534" spans="1:56" ht="36.75" customHeight="1">
      <c r="A534" s="22"/>
      <c r="B534" s="23"/>
      <c r="C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3"/>
      <c r="BD534" s="24"/>
    </row>
    <row r="535" spans="1:56" ht="36.75" customHeight="1">
      <c r="A535" s="22"/>
      <c r="B535" s="23"/>
      <c r="C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3"/>
      <c r="BD535" s="24"/>
    </row>
    <row r="536" spans="1:56" ht="36.75" customHeight="1">
      <c r="A536" s="22"/>
      <c r="B536" s="23"/>
      <c r="C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3"/>
      <c r="BD536" s="24"/>
    </row>
    <row r="537" spans="1:56" ht="36.75" customHeight="1">
      <c r="A537" s="22"/>
      <c r="B537" s="23"/>
      <c r="C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3"/>
      <c r="BD537" s="24"/>
    </row>
    <row r="538" spans="1:56" ht="36.75" customHeight="1">
      <c r="A538" s="22"/>
      <c r="B538" s="23"/>
      <c r="C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3"/>
      <c r="BD538" s="24"/>
    </row>
    <row r="539" spans="1:56" ht="36.75" customHeight="1">
      <c r="A539" s="22"/>
      <c r="B539" s="23"/>
      <c r="C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3"/>
      <c r="BD539" s="24"/>
    </row>
    <row r="540" spans="1:56" ht="36.75" customHeight="1">
      <c r="A540" s="22"/>
      <c r="B540" s="23"/>
      <c r="C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3"/>
      <c r="BD540" s="24"/>
    </row>
    <row r="541" spans="1:56" ht="36.75" customHeight="1">
      <c r="A541" s="22"/>
      <c r="B541" s="23"/>
      <c r="C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3"/>
      <c r="BD541" s="24"/>
    </row>
    <row r="542" spans="1:56" ht="36.75" customHeight="1">
      <c r="A542" s="22"/>
      <c r="B542" s="23"/>
      <c r="C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3"/>
      <c r="BD542" s="24"/>
    </row>
    <row r="543" spans="1:56" ht="36.75" customHeight="1">
      <c r="A543" s="22"/>
      <c r="B543" s="23"/>
      <c r="C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3"/>
      <c r="BD543" s="24"/>
    </row>
    <row r="544" spans="1:56" ht="36.75" customHeight="1">
      <c r="A544" s="22"/>
      <c r="B544" s="23"/>
      <c r="C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3"/>
      <c r="BD544" s="24"/>
    </row>
    <row r="545" spans="1:56" ht="36.75" customHeight="1">
      <c r="A545" s="22"/>
      <c r="B545" s="23"/>
      <c r="C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3"/>
      <c r="BD545" s="24"/>
    </row>
    <row r="546" spans="1:56" ht="36.75" customHeight="1">
      <c r="A546" s="22"/>
      <c r="B546" s="23"/>
      <c r="C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3"/>
      <c r="BD546" s="24"/>
    </row>
    <row r="547" spans="1:56" ht="36.75" customHeight="1">
      <c r="A547" s="22"/>
      <c r="B547" s="23"/>
      <c r="C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3"/>
      <c r="BD547" s="24"/>
    </row>
    <row r="548" spans="1:56" ht="36.75" customHeight="1">
      <c r="A548" s="22"/>
      <c r="B548" s="23"/>
      <c r="C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3"/>
      <c r="BD548" s="24"/>
    </row>
    <row r="549" spans="1:56" ht="36.75" customHeight="1">
      <c r="A549" s="22"/>
      <c r="B549" s="23"/>
      <c r="C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3"/>
      <c r="BD549" s="24"/>
    </row>
    <row r="550" spans="1:56" ht="36.75" customHeight="1">
      <c r="A550" s="22"/>
      <c r="B550" s="23"/>
      <c r="C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3"/>
      <c r="BD550" s="24"/>
    </row>
    <row r="551" spans="1:56" ht="36.75" customHeight="1">
      <c r="A551" s="22"/>
      <c r="B551" s="23"/>
      <c r="C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3"/>
      <c r="BD551" s="24"/>
    </row>
    <row r="552" spans="1:56" ht="36.75" customHeight="1">
      <c r="A552" s="22"/>
      <c r="B552" s="23"/>
      <c r="C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3"/>
      <c r="BD552" s="24"/>
    </row>
    <row r="553" spans="1:56" ht="36.75" customHeight="1">
      <c r="A553" s="22"/>
      <c r="B553" s="23"/>
      <c r="C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3"/>
      <c r="BD553" s="24"/>
    </row>
    <row r="554" spans="1:56" ht="36.75" customHeight="1">
      <c r="A554" s="22"/>
      <c r="B554" s="23"/>
      <c r="C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3"/>
      <c r="BD554" s="24"/>
    </row>
    <row r="555" spans="1:56" ht="36.75" customHeight="1">
      <c r="A555" s="22"/>
      <c r="B555" s="23"/>
      <c r="C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3"/>
      <c r="BD555" s="24"/>
    </row>
    <row r="556" spans="1:56" ht="36.75" customHeight="1">
      <c r="A556" s="22"/>
      <c r="B556" s="23"/>
      <c r="C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3"/>
      <c r="BD556" s="24"/>
    </row>
    <row r="557" spans="1:56" ht="36.75" customHeight="1">
      <c r="A557" s="22"/>
      <c r="B557" s="23"/>
      <c r="C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3"/>
      <c r="BD557" s="24"/>
    </row>
    <row r="558" spans="1:56" ht="36.75" customHeight="1">
      <c r="A558" s="22"/>
      <c r="B558" s="23"/>
      <c r="C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3"/>
      <c r="BD558" s="24"/>
    </row>
    <row r="559" spans="1:56" ht="36.75" customHeight="1">
      <c r="A559" s="22"/>
      <c r="B559" s="23"/>
      <c r="C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3"/>
      <c r="BD559" s="24"/>
    </row>
    <row r="560" spans="1:56" ht="36.75" customHeight="1">
      <c r="A560" s="22"/>
      <c r="B560" s="23"/>
      <c r="C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3"/>
      <c r="BD560" s="24"/>
    </row>
    <row r="561" spans="1:56" ht="36.75" customHeight="1">
      <c r="A561" s="22"/>
      <c r="B561" s="23"/>
      <c r="C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3"/>
      <c r="BD561" s="24"/>
    </row>
    <row r="562" spans="1:56" ht="36.75" customHeight="1">
      <c r="A562" s="22"/>
      <c r="B562" s="23"/>
      <c r="C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3"/>
      <c r="BD562" s="24"/>
    </row>
    <row r="563" spans="1:56" ht="36.75" customHeight="1">
      <c r="A563" s="22"/>
      <c r="B563" s="23"/>
      <c r="C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3"/>
      <c r="BD563" s="24"/>
    </row>
    <row r="564" spans="1:56" ht="36.75" customHeight="1">
      <c r="A564" s="22"/>
      <c r="B564" s="23"/>
      <c r="C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3"/>
      <c r="BD564" s="24"/>
    </row>
    <row r="565" spans="1:56" ht="36.75" customHeight="1">
      <c r="A565" s="22"/>
      <c r="B565" s="23"/>
      <c r="C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3"/>
      <c r="BD565" s="24"/>
    </row>
    <row r="566" spans="1:56" ht="36.75" customHeight="1">
      <c r="A566" s="22"/>
      <c r="B566" s="23"/>
      <c r="C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3"/>
      <c r="BD566" s="24"/>
    </row>
    <row r="567" spans="1:56" ht="36.75" customHeight="1">
      <c r="A567" s="22"/>
      <c r="B567" s="23"/>
      <c r="C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3"/>
      <c r="BD567" s="24"/>
    </row>
    <row r="568" spans="1:56" ht="36.75" customHeight="1">
      <c r="A568" s="22"/>
      <c r="B568" s="23"/>
      <c r="C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3"/>
      <c r="BD568" s="24"/>
    </row>
    <row r="569" spans="1:56" ht="36.75" customHeight="1">
      <c r="A569" s="22"/>
      <c r="B569" s="23"/>
      <c r="C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3"/>
      <c r="BD569" s="24"/>
    </row>
    <row r="570" spans="1:56" ht="36.75" customHeight="1">
      <c r="A570" s="22"/>
      <c r="B570" s="23"/>
      <c r="C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3"/>
      <c r="BD570" s="24"/>
    </row>
    <row r="571" spans="1:56" ht="36.75" customHeight="1">
      <c r="A571" s="22"/>
      <c r="B571" s="23"/>
      <c r="C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3"/>
      <c r="BD571" s="24"/>
    </row>
    <row r="572" spans="1:56" ht="36.75" customHeight="1">
      <c r="A572" s="22"/>
      <c r="B572" s="23"/>
      <c r="C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3"/>
      <c r="BD572" s="24"/>
    </row>
    <row r="573" spans="1:56" ht="36.75" customHeight="1">
      <c r="A573" s="22"/>
      <c r="B573" s="23"/>
      <c r="C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3"/>
      <c r="BD573" s="24"/>
    </row>
    <row r="574" spans="1:56" ht="36.75" customHeight="1">
      <c r="A574" s="22"/>
      <c r="B574" s="23"/>
      <c r="C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3"/>
      <c r="BD574" s="24"/>
    </row>
    <row r="575" spans="1:56" ht="36.75" customHeight="1">
      <c r="A575" s="22"/>
      <c r="B575" s="23"/>
      <c r="C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3"/>
      <c r="BD575" s="24"/>
    </row>
    <row r="576" spans="1:56" ht="36.75" customHeight="1">
      <c r="A576" s="22"/>
      <c r="B576" s="23"/>
      <c r="C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3"/>
      <c r="BD576" s="24"/>
    </row>
    <row r="577" spans="1:56" ht="36.75" customHeight="1">
      <c r="A577" s="22"/>
      <c r="B577" s="23"/>
      <c r="C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3"/>
      <c r="BD577" s="24"/>
    </row>
    <row r="578" spans="1:56" ht="36.75" customHeight="1">
      <c r="A578" s="22"/>
      <c r="B578" s="23"/>
      <c r="C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3"/>
      <c r="BD578" s="24"/>
    </row>
    <row r="579" spans="1:56" ht="36.75" customHeight="1">
      <c r="A579" s="22"/>
      <c r="B579" s="23"/>
      <c r="C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3"/>
      <c r="BD579" s="24"/>
    </row>
    <row r="580" spans="1:56" ht="36.75" customHeight="1">
      <c r="A580" s="22"/>
      <c r="B580" s="23"/>
      <c r="C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3"/>
      <c r="BD580" s="24"/>
    </row>
    <row r="581" spans="1:56" ht="36.75" customHeight="1">
      <c r="A581" s="22"/>
      <c r="B581" s="23"/>
      <c r="C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3"/>
      <c r="BD581" s="24"/>
    </row>
    <row r="582" spans="1:56" ht="36.75" customHeight="1">
      <c r="A582" s="22"/>
      <c r="B582" s="23"/>
      <c r="C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3"/>
      <c r="BD582" s="24"/>
    </row>
    <row r="583" spans="1:56" ht="36.75" customHeight="1">
      <c r="A583" s="22"/>
      <c r="B583" s="23"/>
      <c r="C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3"/>
      <c r="BD583" s="24"/>
    </row>
    <row r="584" spans="1:56" ht="36.75" customHeight="1">
      <c r="A584" s="22"/>
      <c r="B584" s="23"/>
      <c r="C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3"/>
      <c r="BD584" s="24"/>
    </row>
    <row r="585" spans="1:56" ht="36.75" customHeight="1">
      <c r="A585" s="22"/>
      <c r="B585" s="23"/>
      <c r="C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3"/>
      <c r="BD585" s="24"/>
    </row>
    <row r="586" spans="1:56" ht="36.75" customHeight="1">
      <c r="A586" s="22"/>
      <c r="B586" s="23"/>
      <c r="C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3"/>
      <c r="BD586" s="24"/>
    </row>
    <row r="587" spans="1:56" ht="36.75" customHeight="1">
      <c r="A587" s="22"/>
      <c r="B587" s="23"/>
      <c r="C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3"/>
      <c r="BD587" s="24"/>
    </row>
    <row r="588" spans="1:56" ht="36.75" customHeight="1">
      <c r="A588" s="22"/>
      <c r="B588" s="23"/>
      <c r="C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3"/>
      <c r="BD588" s="24"/>
    </row>
    <row r="589" spans="1:56" ht="36.75" customHeight="1">
      <c r="A589" s="22"/>
      <c r="B589" s="23"/>
      <c r="C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3"/>
      <c r="BD589" s="24"/>
    </row>
    <row r="590" spans="1:56" ht="36.75" customHeight="1">
      <c r="A590" s="22"/>
      <c r="B590" s="23"/>
      <c r="C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3"/>
      <c r="BD590" s="24"/>
    </row>
    <row r="591" spans="1:56" ht="36.75" customHeight="1">
      <c r="A591" s="22"/>
      <c r="B591" s="23"/>
      <c r="C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3"/>
      <c r="BD591" s="24"/>
    </row>
    <row r="592" spans="1:56" ht="36.75" customHeight="1">
      <c r="A592" s="22"/>
      <c r="B592" s="23"/>
      <c r="C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3"/>
      <c r="BD592" s="24"/>
    </row>
    <row r="593" spans="1:56" ht="36.75" customHeight="1">
      <c r="A593" s="22"/>
      <c r="B593" s="23"/>
      <c r="C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3"/>
      <c r="BD593" s="24"/>
    </row>
    <row r="594" spans="1:56" ht="36.75" customHeight="1">
      <c r="A594" s="22"/>
      <c r="B594" s="23"/>
      <c r="C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3"/>
      <c r="BD594" s="24"/>
    </row>
    <row r="595" spans="1:56" ht="36.75" customHeight="1">
      <c r="A595" s="22"/>
      <c r="B595" s="23"/>
      <c r="C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3"/>
      <c r="BD595" s="24"/>
    </row>
    <row r="596" spans="1:56" ht="36.75" customHeight="1">
      <c r="A596" s="22"/>
      <c r="B596" s="23"/>
      <c r="C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3"/>
      <c r="BD596" s="24"/>
    </row>
    <row r="597" spans="1:56" ht="36.75" customHeight="1">
      <c r="A597" s="22"/>
      <c r="B597" s="23"/>
      <c r="C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3"/>
      <c r="BD597" s="24"/>
    </row>
    <row r="598" spans="1:56" ht="36.75" customHeight="1">
      <c r="A598" s="22"/>
      <c r="B598" s="23"/>
      <c r="C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3"/>
      <c r="BD598" s="24"/>
    </row>
    <row r="599" spans="1:56" ht="36.75" customHeight="1">
      <c r="A599" s="22"/>
      <c r="B599" s="23"/>
      <c r="C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3"/>
      <c r="BD599" s="24"/>
    </row>
    <row r="600" spans="1:56" ht="36.75" customHeight="1">
      <c r="A600" s="22"/>
      <c r="B600" s="23"/>
      <c r="C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3"/>
      <c r="BD600" s="24"/>
    </row>
    <row r="601" spans="1:56" ht="36.75" customHeight="1">
      <c r="A601" s="22"/>
      <c r="B601" s="23"/>
      <c r="C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3"/>
      <c r="BD601" s="24"/>
    </row>
    <row r="602" spans="1:56" ht="36.75" customHeight="1">
      <c r="A602" s="22"/>
      <c r="B602" s="23"/>
      <c r="C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3"/>
      <c r="BD602" s="24"/>
    </row>
    <row r="603" spans="1:56" ht="36.75" customHeight="1">
      <c r="A603" s="22"/>
      <c r="B603" s="23"/>
      <c r="C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3"/>
      <c r="BD603" s="24"/>
    </row>
    <row r="604" spans="1:56" ht="36.75" customHeight="1">
      <c r="A604" s="22"/>
      <c r="B604" s="23"/>
      <c r="C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3"/>
      <c r="BD604" s="24"/>
    </row>
    <row r="605" spans="1:56" ht="36.75" customHeight="1">
      <c r="A605" s="22"/>
      <c r="B605" s="23"/>
      <c r="C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3"/>
      <c r="BD605" s="24"/>
    </row>
    <row r="606" spans="1:56" ht="36.75" customHeight="1">
      <c r="A606" s="22"/>
      <c r="B606" s="23"/>
      <c r="C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3"/>
      <c r="BD606" s="24"/>
    </row>
    <row r="607" spans="1:56" ht="36.75" customHeight="1">
      <c r="A607" s="22"/>
      <c r="B607" s="23"/>
      <c r="C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3"/>
      <c r="BD607" s="24"/>
    </row>
    <row r="608" spans="1:56" ht="36.75" customHeight="1">
      <c r="A608" s="22"/>
      <c r="B608" s="23"/>
      <c r="C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3"/>
      <c r="BD608" s="24"/>
    </row>
    <row r="609" spans="1:56" ht="36.75" customHeight="1">
      <c r="A609" s="22"/>
      <c r="B609" s="23"/>
      <c r="C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3"/>
      <c r="BD609" s="24"/>
    </row>
    <row r="610" spans="1:56" ht="36.75" customHeight="1">
      <c r="A610" s="22"/>
      <c r="B610" s="23"/>
      <c r="C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3"/>
      <c r="BD610" s="24"/>
    </row>
    <row r="611" spans="1:56" ht="36.75" customHeight="1">
      <c r="A611" s="22"/>
      <c r="B611" s="23"/>
      <c r="C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3"/>
      <c r="BD611" s="24"/>
    </row>
    <row r="612" spans="1:56" ht="36.75" customHeight="1">
      <c r="A612" s="22"/>
      <c r="B612" s="23"/>
      <c r="C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3"/>
      <c r="BD612" s="24"/>
    </row>
    <row r="613" spans="1:56" ht="36.75" customHeight="1">
      <c r="A613" s="22"/>
      <c r="B613" s="23"/>
      <c r="C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3"/>
      <c r="BD613" s="24"/>
    </row>
    <row r="614" spans="1:56" ht="36.75" customHeight="1">
      <c r="A614" s="22"/>
      <c r="B614" s="23"/>
      <c r="C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3"/>
      <c r="BD614" s="24"/>
    </row>
    <row r="615" spans="1:56" ht="36.75" customHeight="1">
      <c r="A615" s="22"/>
      <c r="B615" s="23"/>
      <c r="C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3"/>
      <c r="BD615" s="24"/>
    </row>
    <row r="616" spans="1:56" ht="36.75" customHeight="1">
      <c r="A616" s="22"/>
      <c r="B616" s="23"/>
      <c r="C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3"/>
      <c r="BD616" s="24"/>
    </row>
    <row r="617" spans="1:56" ht="36.75" customHeight="1">
      <c r="A617" s="22"/>
      <c r="B617" s="23"/>
      <c r="C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3"/>
      <c r="BD617" s="24"/>
    </row>
    <row r="618" spans="1:56" ht="36.75" customHeight="1">
      <c r="A618" s="22"/>
      <c r="B618" s="23"/>
      <c r="C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3"/>
      <c r="BD618" s="24"/>
    </row>
    <row r="619" spans="1:56" ht="36.75" customHeight="1">
      <c r="A619" s="22"/>
      <c r="B619" s="23"/>
      <c r="C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3"/>
      <c r="BD619" s="24"/>
    </row>
    <row r="620" spans="1:56" ht="36.75" customHeight="1">
      <c r="A620" s="22"/>
      <c r="B620" s="23"/>
      <c r="C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3"/>
      <c r="BD620" s="24"/>
    </row>
    <row r="621" spans="1:56" ht="36.75" customHeight="1">
      <c r="A621" s="22"/>
      <c r="B621" s="23"/>
      <c r="C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3"/>
      <c r="BD621" s="24"/>
    </row>
    <row r="622" spans="1:56" ht="36.75" customHeight="1">
      <c r="A622" s="22"/>
      <c r="B622" s="23"/>
      <c r="C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3"/>
      <c r="BD622" s="24"/>
    </row>
    <row r="623" spans="1:56" ht="36.75" customHeight="1">
      <c r="A623" s="22"/>
      <c r="B623" s="23"/>
      <c r="C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3"/>
      <c r="BD623" s="24"/>
    </row>
    <row r="624" spans="1:56" ht="36.75" customHeight="1">
      <c r="A624" s="22"/>
      <c r="B624" s="23"/>
      <c r="C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3"/>
      <c r="BD624" s="24"/>
    </row>
    <row r="625" spans="1:56" ht="36.75" customHeight="1">
      <c r="A625" s="22"/>
      <c r="B625" s="23"/>
      <c r="C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3"/>
      <c r="BD625" s="24"/>
    </row>
    <row r="626" spans="1:56" ht="36.75" customHeight="1">
      <c r="A626" s="22"/>
      <c r="B626" s="23"/>
      <c r="C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3"/>
      <c r="BD626" s="24"/>
    </row>
    <row r="627" spans="1:56" ht="36.75" customHeight="1">
      <c r="A627" s="22"/>
      <c r="B627" s="23"/>
      <c r="C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3"/>
      <c r="BD627" s="24"/>
    </row>
    <row r="628" spans="1:56" ht="36.75" customHeight="1">
      <c r="A628" s="22"/>
      <c r="B628" s="23"/>
      <c r="C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3"/>
      <c r="BD628" s="24"/>
    </row>
    <row r="629" spans="1:56" ht="36.75" customHeight="1">
      <c r="A629" s="22"/>
      <c r="B629" s="23"/>
      <c r="C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3"/>
      <c r="BD629" s="24"/>
    </row>
    <row r="630" spans="1:56" ht="36.75" customHeight="1">
      <c r="A630" s="22"/>
      <c r="B630" s="23"/>
      <c r="C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3"/>
      <c r="BD630" s="24"/>
    </row>
    <row r="631" spans="1:56" ht="36.75" customHeight="1">
      <c r="A631" s="22"/>
      <c r="B631" s="23"/>
      <c r="C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3"/>
      <c r="BD631" s="24"/>
    </row>
    <row r="632" spans="1:56" ht="36.75" customHeight="1">
      <c r="A632" s="22"/>
      <c r="B632" s="23"/>
      <c r="C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3"/>
      <c r="BD632" s="24"/>
    </row>
    <row r="633" spans="1:56" ht="36.75" customHeight="1">
      <c r="A633" s="22"/>
      <c r="B633" s="23"/>
      <c r="C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3"/>
      <c r="BD633" s="24"/>
    </row>
    <row r="634" spans="1:56" ht="36.75" customHeight="1">
      <c r="A634" s="22"/>
      <c r="B634" s="23"/>
      <c r="C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3"/>
      <c r="BD634" s="24"/>
    </row>
    <row r="635" spans="1:56" ht="36.75" customHeight="1">
      <c r="A635" s="22"/>
      <c r="B635" s="23"/>
      <c r="C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3"/>
      <c r="BD635" s="24"/>
    </row>
    <row r="636" spans="1:56" ht="36.75" customHeight="1">
      <c r="A636" s="22"/>
      <c r="B636" s="23"/>
      <c r="C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3"/>
      <c r="BD636" s="24"/>
    </row>
    <row r="637" spans="1:56" ht="36.75" customHeight="1">
      <c r="A637" s="22"/>
      <c r="B637" s="23"/>
      <c r="C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3"/>
      <c r="BD637" s="24"/>
    </row>
    <row r="638" spans="1:56" ht="36.75" customHeight="1">
      <c r="A638" s="22"/>
      <c r="B638" s="23"/>
      <c r="C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3"/>
      <c r="BD638" s="24"/>
    </row>
    <row r="639" spans="1:56" ht="36.75" customHeight="1">
      <c r="A639" s="22"/>
      <c r="B639" s="23"/>
      <c r="C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3"/>
      <c r="BD639" s="24"/>
    </row>
    <row r="640" spans="1:56" ht="36.75" customHeight="1">
      <c r="A640" s="22"/>
      <c r="B640" s="23"/>
      <c r="C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3"/>
      <c r="BD640" s="24"/>
    </row>
    <row r="641" spans="1:56" ht="36.75" customHeight="1">
      <c r="A641" s="22"/>
      <c r="B641" s="23"/>
      <c r="C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3"/>
      <c r="BD641" s="24"/>
    </row>
    <row r="642" spans="1:56" ht="36.75" customHeight="1">
      <c r="A642" s="22"/>
      <c r="B642" s="23"/>
      <c r="C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3"/>
      <c r="BD642" s="24"/>
    </row>
    <row r="643" spans="1:56" ht="36.75" customHeight="1">
      <c r="A643" s="22"/>
      <c r="B643" s="23"/>
      <c r="C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3"/>
      <c r="BD643" s="24"/>
    </row>
    <row r="644" spans="1:56" ht="36.75" customHeight="1">
      <c r="A644" s="22"/>
      <c r="B644" s="23"/>
      <c r="C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3"/>
      <c r="BD644" s="24"/>
    </row>
    <row r="645" spans="1:56" ht="36.75" customHeight="1">
      <c r="A645" s="22"/>
      <c r="B645" s="23"/>
      <c r="C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3"/>
      <c r="BD645" s="24"/>
    </row>
    <row r="646" spans="1:56" ht="36.75" customHeight="1">
      <c r="A646" s="22"/>
      <c r="B646" s="23"/>
      <c r="C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3"/>
      <c r="BD646" s="24"/>
    </row>
    <row r="647" spans="1:56" ht="36.75" customHeight="1">
      <c r="A647" s="22"/>
      <c r="B647" s="23"/>
      <c r="C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3"/>
      <c r="BD647" s="24"/>
    </row>
    <row r="648" spans="1:56" ht="36.75" customHeight="1">
      <c r="A648" s="22"/>
      <c r="B648" s="23"/>
      <c r="C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3"/>
      <c r="BD648" s="24"/>
    </row>
    <row r="649" spans="1:56" ht="36.75" customHeight="1">
      <c r="A649" s="22"/>
      <c r="B649" s="23"/>
      <c r="C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3"/>
      <c r="BD649" s="24"/>
    </row>
    <row r="650" spans="1:56" ht="36.75" customHeight="1">
      <c r="A650" s="22"/>
      <c r="B650" s="23"/>
      <c r="C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3"/>
      <c r="BD650" s="24"/>
    </row>
    <row r="651" spans="1:56" ht="36.75" customHeight="1">
      <c r="A651" s="22"/>
      <c r="B651" s="23"/>
      <c r="C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3"/>
      <c r="BD651" s="24"/>
    </row>
    <row r="652" spans="1:56" ht="36.75" customHeight="1">
      <c r="A652" s="22"/>
      <c r="B652" s="23"/>
      <c r="C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3"/>
      <c r="BD652" s="24"/>
    </row>
    <row r="653" spans="1:56" ht="36.75" customHeight="1">
      <c r="A653" s="22"/>
      <c r="B653" s="23"/>
      <c r="C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3"/>
      <c r="BD653" s="24"/>
    </row>
    <row r="654" spans="1:56" ht="36.75" customHeight="1">
      <c r="A654" s="22"/>
      <c r="B654" s="23"/>
      <c r="C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3"/>
      <c r="BD654" s="24"/>
    </row>
    <row r="655" spans="1:56" ht="36.75" customHeight="1">
      <c r="A655" s="22"/>
      <c r="B655" s="23"/>
      <c r="C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3"/>
      <c r="BD655" s="24"/>
    </row>
    <row r="656" spans="1:56" ht="36.75" customHeight="1">
      <c r="A656" s="22"/>
      <c r="B656" s="23"/>
      <c r="C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3"/>
      <c r="BD656" s="24"/>
    </row>
    <row r="657" spans="1:56" ht="36.75" customHeight="1">
      <c r="A657" s="22"/>
      <c r="B657" s="23"/>
      <c r="C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3"/>
      <c r="BD657" s="24"/>
    </row>
    <row r="658" spans="1:56" ht="36.75" customHeight="1">
      <c r="A658" s="22"/>
      <c r="B658" s="23"/>
      <c r="C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3"/>
      <c r="BD658" s="24"/>
    </row>
    <row r="659" spans="1:56" ht="36.75" customHeight="1">
      <c r="A659" s="22"/>
      <c r="B659" s="23"/>
      <c r="C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3"/>
      <c r="BD659" s="24"/>
    </row>
    <row r="660" spans="1:56" ht="36.75" customHeight="1">
      <c r="A660" s="22"/>
      <c r="B660" s="23"/>
      <c r="C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3"/>
      <c r="BD660" s="24"/>
    </row>
    <row r="661" spans="1:56" ht="36.75" customHeight="1">
      <c r="A661" s="22"/>
      <c r="B661" s="23"/>
      <c r="C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3"/>
      <c r="BD661" s="24"/>
    </row>
    <row r="662" spans="1:56" ht="36.75" customHeight="1">
      <c r="A662" s="22"/>
      <c r="B662" s="23"/>
      <c r="C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3"/>
      <c r="BD662" s="24"/>
    </row>
    <row r="663" spans="1:56" ht="36.75" customHeight="1">
      <c r="A663" s="22"/>
      <c r="B663" s="23"/>
      <c r="C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3"/>
      <c r="BD663" s="24"/>
    </row>
    <row r="664" spans="1:56" ht="36.75" customHeight="1">
      <c r="A664" s="22"/>
      <c r="B664" s="23"/>
      <c r="C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3"/>
      <c r="BD664" s="24"/>
    </row>
    <row r="665" spans="1:56" ht="36.75" customHeight="1">
      <c r="A665" s="22"/>
      <c r="B665" s="23"/>
      <c r="C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3"/>
      <c r="BD665" s="24"/>
    </row>
    <row r="666" spans="1:56" ht="36.75" customHeight="1">
      <c r="A666" s="22"/>
      <c r="B666" s="23"/>
      <c r="C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3"/>
      <c r="BD666" s="24"/>
    </row>
    <row r="667" spans="1:56" ht="36.75" customHeight="1">
      <c r="A667" s="22"/>
      <c r="B667" s="23"/>
      <c r="C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3"/>
      <c r="BD667" s="24"/>
    </row>
    <row r="668" spans="1:56" ht="36.75" customHeight="1">
      <c r="A668" s="22"/>
      <c r="B668" s="23"/>
      <c r="C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3"/>
      <c r="BD668" s="24"/>
    </row>
    <row r="669" spans="1:56" ht="36.75" customHeight="1">
      <c r="A669" s="22"/>
      <c r="B669" s="23"/>
      <c r="C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3"/>
      <c r="BD669" s="24"/>
    </row>
    <row r="670" spans="1:56" ht="36.75" customHeight="1">
      <c r="A670" s="22"/>
      <c r="B670" s="23"/>
      <c r="C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3"/>
      <c r="BD670" s="24"/>
    </row>
    <row r="671" spans="1:56" ht="36.75" customHeight="1">
      <c r="A671" s="22"/>
      <c r="B671" s="23"/>
      <c r="C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3"/>
      <c r="BD671" s="24"/>
    </row>
    <row r="672" spans="1:56" ht="36.75" customHeight="1">
      <c r="A672" s="22"/>
      <c r="B672" s="23"/>
      <c r="C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3"/>
      <c r="BD672" s="24"/>
    </row>
    <row r="673" spans="1:56" ht="36.75" customHeight="1">
      <c r="A673" s="22"/>
      <c r="B673" s="23"/>
      <c r="C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3"/>
      <c r="BD673" s="24"/>
    </row>
    <row r="674" spans="1:56" ht="36.75" customHeight="1">
      <c r="A674" s="22"/>
      <c r="B674" s="23"/>
      <c r="C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3"/>
      <c r="BD674" s="24"/>
    </row>
    <row r="675" spans="1:56" ht="36.75" customHeight="1">
      <c r="A675" s="22"/>
      <c r="B675" s="23"/>
      <c r="C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3"/>
      <c r="BD675" s="24"/>
    </row>
    <row r="676" spans="1:56" ht="36.75" customHeight="1">
      <c r="A676" s="22"/>
      <c r="B676" s="23"/>
      <c r="C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3"/>
      <c r="BD676" s="24"/>
    </row>
    <row r="677" spans="1:56" ht="36.75" customHeight="1">
      <c r="A677" s="22"/>
      <c r="B677" s="23"/>
      <c r="C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3"/>
      <c r="BD677" s="24"/>
    </row>
    <row r="678" spans="1:56" ht="36.75" customHeight="1">
      <c r="A678" s="22"/>
      <c r="B678" s="23"/>
      <c r="C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3"/>
      <c r="BD678" s="24"/>
    </row>
    <row r="679" spans="1:56" ht="36.75" customHeight="1">
      <c r="A679" s="22"/>
      <c r="B679" s="23"/>
      <c r="C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3"/>
      <c r="BD679" s="24"/>
    </row>
    <row r="680" spans="1:56" ht="36.75" customHeight="1">
      <c r="A680" s="22"/>
      <c r="B680" s="23"/>
      <c r="C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3"/>
      <c r="BD680" s="24"/>
    </row>
    <row r="681" spans="1:56" ht="36.75" customHeight="1">
      <c r="A681" s="22"/>
      <c r="B681" s="23"/>
      <c r="C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3"/>
      <c r="BD681" s="24"/>
    </row>
    <row r="682" spans="1:56" ht="36.75" customHeight="1">
      <c r="A682" s="22"/>
      <c r="B682" s="23"/>
      <c r="C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3"/>
      <c r="BD682" s="24"/>
    </row>
    <row r="683" spans="1:56" ht="36.75" customHeight="1">
      <c r="A683" s="22"/>
      <c r="B683" s="23"/>
      <c r="C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3"/>
      <c r="BD683" s="24"/>
    </row>
    <row r="684" spans="1:56" ht="36.75" customHeight="1">
      <c r="A684" s="22"/>
      <c r="B684" s="23"/>
      <c r="C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3"/>
      <c r="BD684" s="24"/>
    </row>
    <row r="685" spans="1:56" ht="36.75" customHeight="1">
      <c r="A685" s="22"/>
      <c r="B685" s="23"/>
      <c r="C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3"/>
      <c r="BD685" s="24"/>
    </row>
    <row r="686" spans="1:56" ht="36.75" customHeight="1">
      <c r="A686" s="22"/>
      <c r="B686" s="23"/>
      <c r="C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3"/>
      <c r="BD686" s="24"/>
    </row>
    <row r="687" spans="1:56" ht="36.75" customHeight="1">
      <c r="A687" s="22"/>
      <c r="B687" s="23"/>
      <c r="C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3"/>
      <c r="BD687" s="24"/>
    </row>
    <row r="688" spans="1:56" ht="36.75" customHeight="1">
      <c r="A688" s="22"/>
      <c r="B688" s="23"/>
      <c r="C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3"/>
      <c r="BD688" s="24"/>
    </row>
    <row r="689" spans="1:56" ht="36.75" customHeight="1">
      <c r="A689" s="22"/>
      <c r="B689" s="23"/>
      <c r="C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3"/>
      <c r="BD689" s="24"/>
    </row>
    <row r="690" spans="1:56" ht="36.75" customHeight="1">
      <c r="A690" s="22"/>
      <c r="B690" s="23"/>
      <c r="C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3"/>
      <c r="BD690" s="24"/>
    </row>
    <row r="691" spans="1:56" ht="36.75" customHeight="1">
      <c r="A691" s="22"/>
      <c r="B691" s="23"/>
      <c r="C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3"/>
      <c r="BD691" s="24"/>
    </row>
    <row r="692" spans="1:56" ht="36.75" customHeight="1">
      <c r="A692" s="22"/>
      <c r="B692" s="23"/>
      <c r="C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3"/>
      <c r="BD692" s="24"/>
    </row>
    <row r="693" spans="1:56" ht="36.75" customHeight="1">
      <c r="A693" s="22"/>
      <c r="B693" s="23"/>
      <c r="C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3"/>
      <c r="BD693" s="24"/>
    </row>
    <row r="694" spans="1:56" ht="36.75" customHeight="1">
      <c r="A694" s="22"/>
      <c r="B694" s="23"/>
      <c r="C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3"/>
      <c r="BD694" s="24"/>
    </row>
    <row r="695" spans="1:56" ht="36.75" customHeight="1">
      <c r="A695" s="22"/>
      <c r="B695" s="23"/>
      <c r="C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3"/>
      <c r="BD695" s="24"/>
    </row>
    <row r="696" spans="1:56" ht="36.75" customHeight="1">
      <c r="A696" s="22"/>
      <c r="B696" s="23"/>
      <c r="C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3"/>
      <c r="BD696" s="24"/>
    </row>
    <row r="697" spans="1:56" ht="36.75" customHeight="1">
      <c r="A697" s="22"/>
      <c r="B697" s="23"/>
      <c r="C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3"/>
      <c r="BD697" s="24"/>
    </row>
    <row r="698" spans="1:56" ht="36.75" customHeight="1">
      <c r="A698" s="22"/>
      <c r="B698" s="23"/>
      <c r="C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3"/>
      <c r="BD698" s="24"/>
    </row>
    <row r="699" spans="1:56" ht="36.75" customHeight="1">
      <c r="A699" s="22"/>
      <c r="B699" s="23"/>
      <c r="C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3"/>
      <c r="BD699" s="24"/>
    </row>
    <row r="700" spans="1:56" ht="36.75" customHeight="1">
      <c r="A700" s="22"/>
      <c r="B700" s="23"/>
      <c r="C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3"/>
      <c r="BD700" s="24"/>
    </row>
    <row r="701" spans="1:56" ht="36.75" customHeight="1">
      <c r="A701" s="22"/>
      <c r="B701" s="23"/>
      <c r="C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3"/>
      <c r="BD701" s="24"/>
    </row>
    <row r="702" spans="1:56" ht="36.75" customHeight="1">
      <c r="A702" s="22"/>
      <c r="B702" s="23"/>
      <c r="C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3"/>
      <c r="BD702" s="24"/>
    </row>
    <row r="703" spans="1:56" ht="36.75" customHeight="1">
      <c r="A703" s="22"/>
      <c r="B703" s="23"/>
      <c r="C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3"/>
      <c r="BD703" s="24"/>
    </row>
    <row r="704" spans="1:56" ht="36.75" customHeight="1">
      <c r="A704" s="22"/>
      <c r="B704" s="23"/>
      <c r="C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3"/>
      <c r="BD704" s="24"/>
    </row>
    <row r="705" spans="1:56" ht="36.75" customHeight="1">
      <c r="A705" s="22"/>
      <c r="B705" s="23"/>
      <c r="C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3"/>
      <c r="BD705" s="24"/>
    </row>
    <row r="706" spans="1:56" ht="36.75" customHeight="1">
      <c r="A706" s="22"/>
      <c r="B706" s="23"/>
      <c r="C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3"/>
      <c r="BD706" s="24"/>
    </row>
    <row r="707" spans="1:56" ht="36.75" customHeight="1">
      <c r="A707" s="22"/>
      <c r="B707" s="23"/>
      <c r="C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3"/>
      <c r="BD707" s="24"/>
    </row>
    <row r="708" spans="1:56" ht="36.75" customHeight="1">
      <c r="A708" s="22"/>
      <c r="B708" s="23"/>
      <c r="C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3"/>
      <c r="BD708" s="24"/>
    </row>
    <row r="709" spans="1:56" ht="36.75" customHeight="1">
      <c r="A709" s="22"/>
      <c r="B709" s="23"/>
      <c r="C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3"/>
      <c r="BD709" s="24"/>
    </row>
    <row r="710" spans="1:56" ht="36.75" customHeight="1">
      <c r="A710" s="22"/>
      <c r="B710" s="23"/>
      <c r="C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3"/>
      <c r="BD710" s="24"/>
    </row>
    <row r="711" spans="1:56" ht="36.75" customHeight="1">
      <c r="A711" s="22"/>
      <c r="B711" s="23"/>
      <c r="C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3"/>
      <c r="BD711" s="24"/>
    </row>
    <row r="712" spans="1:56" ht="36.75" customHeight="1">
      <c r="A712" s="22"/>
      <c r="B712" s="23"/>
      <c r="C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3"/>
      <c r="BD712" s="24"/>
    </row>
    <row r="713" spans="1:56" ht="36.75" customHeight="1">
      <c r="A713" s="22"/>
      <c r="B713" s="23"/>
      <c r="C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3"/>
      <c r="BD713" s="24"/>
    </row>
    <row r="714" spans="1:56" ht="36.75" customHeight="1">
      <c r="A714" s="22"/>
      <c r="B714" s="23"/>
      <c r="C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3"/>
      <c r="BD714" s="24"/>
    </row>
    <row r="715" spans="1:56" ht="36.75" customHeight="1">
      <c r="A715" s="22"/>
      <c r="B715" s="23"/>
      <c r="C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3"/>
      <c r="BD715" s="24"/>
    </row>
    <row r="716" spans="1:56" ht="36.75" customHeight="1">
      <c r="A716" s="22"/>
      <c r="B716" s="23"/>
      <c r="C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3"/>
      <c r="BD716" s="24"/>
    </row>
    <row r="717" spans="1:56" ht="36.75" customHeight="1">
      <c r="A717" s="22"/>
      <c r="B717" s="23"/>
      <c r="C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3"/>
      <c r="BD717" s="24"/>
    </row>
    <row r="718" spans="1:56" ht="36.75" customHeight="1">
      <c r="A718" s="22"/>
      <c r="B718" s="23"/>
      <c r="C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3"/>
      <c r="BD718" s="24"/>
    </row>
    <row r="719" spans="1:56" ht="36.75" customHeight="1">
      <c r="A719" s="22"/>
      <c r="B719" s="23"/>
      <c r="C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3"/>
      <c r="BD719" s="24"/>
    </row>
    <row r="720" spans="1:56" ht="36.75" customHeight="1">
      <c r="A720" s="22"/>
      <c r="B720" s="23"/>
      <c r="C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3"/>
      <c r="BD720" s="24"/>
    </row>
    <row r="721" spans="1:56" ht="36.75" customHeight="1">
      <c r="A721" s="22"/>
      <c r="B721" s="23"/>
      <c r="C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3"/>
      <c r="BD721" s="24"/>
    </row>
    <row r="722" spans="1:56" ht="36.75" customHeight="1">
      <c r="A722" s="22"/>
      <c r="B722" s="23"/>
      <c r="C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3"/>
      <c r="BD722" s="24"/>
    </row>
    <row r="723" spans="1:56" ht="36.75" customHeight="1">
      <c r="A723" s="22"/>
      <c r="B723" s="23"/>
      <c r="C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3"/>
      <c r="BD723" s="24"/>
    </row>
    <row r="724" spans="1:56" ht="36.75" customHeight="1">
      <c r="A724" s="22"/>
      <c r="B724" s="23"/>
      <c r="C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3"/>
      <c r="BD724" s="24"/>
    </row>
    <row r="725" spans="1:56" ht="36.75" customHeight="1">
      <c r="A725" s="22"/>
      <c r="B725" s="23"/>
      <c r="C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3"/>
      <c r="BD725" s="24"/>
    </row>
    <row r="726" spans="1:56" ht="36.75" customHeight="1">
      <c r="A726" s="22"/>
      <c r="B726" s="23"/>
      <c r="C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3"/>
      <c r="BD726" s="24"/>
    </row>
    <row r="727" spans="1:56" ht="36.75" customHeight="1">
      <c r="A727" s="22"/>
      <c r="B727" s="23"/>
      <c r="C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3"/>
      <c r="BD727" s="24"/>
    </row>
    <row r="728" spans="1:56" ht="36.75" customHeight="1">
      <c r="A728" s="22"/>
      <c r="B728" s="23"/>
      <c r="C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3"/>
      <c r="BD728" s="24"/>
    </row>
    <row r="729" spans="1:56" ht="36.75" customHeight="1">
      <c r="A729" s="22"/>
      <c r="B729" s="23"/>
      <c r="C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3"/>
      <c r="BD729" s="24"/>
    </row>
    <row r="730" spans="1:56" ht="36.75" customHeight="1">
      <c r="A730" s="22"/>
      <c r="B730" s="23"/>
      <c r="C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3"/>
      <c r="BD730" s="24"/>
    </row>
    <row r="731" spans="1:56" ht="36.75" customHeight="1">
      <c r="A731" s="22"/>
      <c r="B731" s="23"/>
      <c r="C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3"/>
      <c r="BD731" s="24"/>
    </row>
    <row r="732" spans="1:56" ht="36.75" customHeight="1">
      <c r="A732" s="22"/>
      <c r="B732" s="23"/>
      <c r="C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3"/>
      <c r="BD732" s="24"/>
    </row>
    <row r="733" spans="1:56" ht="36.75" customHeight="1">
      <c r="A733" s="22"/>
      <c r="B733" s="23"/>
      <c r="C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3"/>
      <c r="BD733" s="24"/>
    </row>
    <row r="734" spans="1:56" ht="36.75" customHeight="1">
      <c r="A734" s="22"/>
      <c r="B734" s="23"/>
      <c r="C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3"/>
      <c r="BD734" s="24"/>
    </row>
    <row r="735" spans="1:56" ht="36.75" customHeight="1">
      <c r="A735" s="22"/>
      <c r="B735" s="23"/>
      <c r="C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3"/>
      <c r="BD735" s="24"/>
    </row>
    <row r="736" spans="1:56" ht="36.75" customHeight="1">
      <c r="A736" s="22"/>
      <c r="B736" s="23"/>
      <c r="C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3"/>
      <c r="BD736" s="24"/>
    </row>
    <row r="737" spans="1:56" ht="36.75" customHeight="1">
      <c r="A737" s="22"/>
      <c r="B737" s="23"/>
      <c r="C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3"/>
      <c r="BD737" s="24"/>
    </row>
    <row r="738" spans="1:56" ht="36.75" customHeight="1">
      <c r="A738" s="22"/>
      <c r="B738" s="23"/>
      <c r="C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3"/>
      <c r="BD738" s="24"/>
    </row>
    <row r="739" spans="1:56" ht="36.75" customHeight="1">
      <c r="A739" s="22"/>
      <c r="B739" s="23"/>
      <c r="C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3"/>
      <c r="BD739" s="24"/>
    </row>
    <row r="740" spans="1:56" ht="36.75" customHeight="1">
      <c r="A740" s="22"/>
      <c r="B740" s="23"/>
      <c r="C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3"/>
      <c r="BD740" s="24"/>
    </row>
    <row r="741" spans="1:56" ht="36.75" customHeight="1">
      <c r="A741" s="22"/>
      <c r="B741" s="23"/>
      <c r="C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3"/>
      <c r="BD741" s="24"/>
    </row>
    <row r="742" spans="1:56" ht="36.75" customHeight="1">
      <c r="A742" s="22"/>
      <c r="B742" s="23"/>
      <c r="C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3"/>
      <c r="BD742" s="24"/>
    </row>
    <row r="743" spans="1:56" ht="36.75" customHeight="1">
      <c r="A743" s="22"/>
      <c r="B743" s="23"/>
      <c r="C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3"/>
      <c r="BD743" s="24"/>
    </row>
    <row r="744" spans="1:56" ht="36.75" customHeight="1">
      <c r="A744" s="22"/>
      <c r="B744" s="23"/>
      <c r="C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3"/>
      <c r="BD744" s="24"/>
    </row>
    <row r="745" spans="1:56" ht="36.75" customHeight="1">
      <c r="A745" s="22"/>
      <c r="B745" s="23"/>
      <c r="C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3"/>
      <c r="BD745" s="24"/>
    </row>
    <row r="746" spans="1:56" ht="36.75" customHeight="1">
      <c r="A746" s="22"/>
      <c r="B746" s="23"/>
      <c r="C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3"/>
      <c r="BD746" s="24"/>
    </row>
    <row r="747" spans="1:56" ht="36.75" customHeight="1">
      <c r="A747" s="22"/>
      <c r="B747" s="23"/>
      <c r="C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3"/>
      <c r="BD747" s="24"/>
    </row>
    <row r="748" spans="1:56" ht="36.75" customHeight="1">
      <c r="A748" s="22"/>
      <c r="B748" s="23"/>
      <c r="C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3"/>
      <c r="BD748" s="24"/>
    </row>
    <row r="749" spans="1:56" ht="36.75" customHeight="1">
      <c r="A749" s="22"/>
      <c r="B749" s="23"/>
      <c r="C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3"/>
      <c r="BD749" s="24"/>
    </row>
    <row r="750" spans="1:56" ht="36.75" customHeight="1">
      <c r="A750" s="22"/>
      <c r="B750" s="23"/>
      <c r="C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3"/>
      <c r="BD750" s="24"/>
    </row>
    <row r="751" spans="1:56" ht="36.75" customHeight="1">
      <c r="A751" s="22"/>
      <c r="B751" s="23"/>
      <c r="C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3"/>
      <c r="BD751" s="24"/>
    </row>
    <row r="752" spans="1:56" ht="36.75" customHeight="1">
      <c r="A752" s="22"/>
      <c r="B752" s="23"/>
      <c r="C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3"/>
      <c r="BD752" s="24"/>
    </row>
    <row r="753" spans="1:56" ht="36.75" customHeight="1">
      <c r="A753" s="22"/>
      <c r="B753" s="23"/>
      <c r="C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3"/>
      <c r="BD753" s="24"/>
    </row>
    <row r="754" spans="1:56" ht="36.75" customHeight="1">
      <c r="A754" s="22"/>
      <c r="B754" s="23"/>
      <c r="C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3"/>
      <c r="BD754" s="24"/>
    </row>
    <row r="755" spans="1:56" ht="36.75" customHeight="1">
      <c r="A755" s="22"/>
      <c r="B755" s="23"/>
      <c r="C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3"/>
      <c r="BD755" s="24"/>
    </row>
    <row r="756" spans="1:56" ht="36.75" customHeight="1">
      <c r="A756" s="22"/>
      <c r="B756" s="23"/>
      <c r="C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3"/>
      <c r="BD756" s="24"/>
    </row>
    <row r="757" spans="1:56" ht="36.75" customHeight="1">
      <c r="A757" s="22"/>
      <c r="B757" s="23"/>
      <c r="C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3"/>
      <c r="BD757" s="24"/>
    </row>
    <row r="758" spans="1:56" ht="36.75" customHeight="1">
      <c r="A758" s="22"/>
      <c r="B758" s="23"/>
      <c r="C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3"/>
      <c r="BD758" s="24"/>
    </row>
    <row r="759" spans="1:56" ht="36.75" customHeight="1">
      <c r="A759" s="22"/>
      <c r="B759" s="23"/>
      <c r="C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3"/>
      <c r="BD759" s="24"/>
    </row>
    <row r="760" spans="1:56" ht="36.75" customHeight="1">
      <c r="A760" s="22"/>
      <c r="B760" s="23"/>
      <c r="C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3"/>
      <c r="BD760" s="24"/>
    </row>
    <row r="761" spans="1:56" ht="36.75" customHeight="1">
      <c r="A761" s="22"/>
      <c r="B761" s="23"/>
      <c r="C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3"/>
      <c r="BD761" s="24"/>
    </row>
    <row r="762" spans="1:56" ht="36.75" customHeight="1">
      <c r="A762" s="22"/>
      <c r="B762" s="23"/>
      <c r="C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3"/>
      <c r="BD762" s="24"/>
    </row>
    <row r="763" spans="1:56" ht="36.75" customHeight="1">
      <c r="A763" s="22"/>
      <c r="B763" s="23"/>
      <c r="C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3"/>
      <c r="BD763" s="24"/>
    </row>
    <row r="764" spans="1:56" ht="36.75" customHeight="1">
      <c r="A764" s="22"/>
      <c r="B764" s="23"/>
      <c r="C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3"/>
      <c r="BD764" s="24"/>
    </row>
    <row r="765" spans="1:56" ht="36.75" customHeight="1">
      <c r="A765" s="22"/>
      <c r="B765" s="23"/>
      <c r="C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3"/>
      <c r="BD765" s="24"/>
    </row>
    <row r="766" spans="1:56" ht="36.75" customHeight="1">
      <c r="A766" s="22"/>
      <c r="B766" s="23"/>
      <c r="C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3"/>
      <c r="BD766" s="24"/>
    </row>
    <row r="767" spans="1:56" ht="36.75" customHeight="1">
      <c r="A767" s="22"/>
      <c r="B767" s="23"/>
      <c r="C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3"/>
      <c r="BD767" s="24"/>
    </row>
    <row r="768" spans="1:56" ht="36.75" customHeight="1">
      <c r="A768" s="22"/>
      <c r="B768" s="23"/>
      <c r="C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3"/>
      <c r="BD768" s="24"/>
    </row>
    <row r="769" spans="1:56" ht="36.75" customHeight="1">
      <c r="A769" s="22"/>
      <c r="B769" s="23"/>
      <c r="C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3"/>
      <c r="BD769" s="24"/>
    </row>
    <row r="770" spans="1:56" ht="36.75" customHeight="1">
      <c r="A770" s="22"/>
      <c r="B770" s="23"/>
      <c r="C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3"/>
      <c r="BD770" s="24"/>
    </row>
    <row r="771" spans="1:56" ht="36.75" customHeight="1">
      <c r="A771" s="22"/>
      <c r="B771" s="23"/>
      <c r="C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3"/>
      <c r="BD771" s="24"/>
    </row>
    <row r="772" spans="1:56" ht="36.75" customHeight="1">
      <c r="A772" s="22"/>
      <c r="B772" s="23"/>
      <c r="C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3"/>
      <c r="BD772" s="24"/>
    </row>
    <row r="773" spans="1:56" ht="36.75" customHeight="1">
      <c r="A773" s="22"/>
      <c r="B773" s="23"/>
      <c r="C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3"/>
      <c r="BD773" s="24"/>
    </row>
    <row r="774" spans="1:56" ht="36.75" customHeight="1">
      <c r="A774" s="22"/>
      <c r="B774" s="23"/>
      <c r="C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3"/>
      <c r="BD774" s="24"/>
    </row>
    <row r="775" spans="1:56" ht="36.75" customHeight="1">
      <c r="A775" s="22"/>
      <c r="B775" s="23"/>
      <c r="C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3"/>
      <c r="BD775" s="24"/>
    </row>
    <row r="776" spans="1:56" ht="36.75" customHeight="1">
      <c r="A776" s="22"/>
      <c r="B776" s="23"/>
      <c r="C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3"/>
      <c r="BD776" s="24"/>
    </row>
    <row r="777" spans="1:56" ht="36.75" customHeight="1">
      <c r="A777" s="22"/>
      <c r="B777" s="23"/>
      <c r="C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3"/>
      <c r="BD777" s="24"/>
    </row>
    <row r="778" spans="1:56" ht="36.75" customHeight="1">
      <c r="A778" s="22"/>
      <c r="B778" s="23"/>
      <c r="C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3"/>
      <c r="BD778" s="24"/>
    </row>
    <row r="779" spans="1:56" ht="36.75" customHeight="1">
      <c r="A779" s="22"/>
      <c r="B779" s="23"/>
      <c r="C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3"/>
      <c r="BD779" s="24"/>
    </row>
    <row r="780" spans="1:56" ht="36.75" customHeight="1">
      <c r="A780" s="22"/>
      <c r="B780" s="23"/>
      <c r="C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3"/>
      <c r="BD780" s="24"/>
    </row>
    <row r="781" spans="1:56" ht="36.75" customHeight="1">
      <c r="A781" s="22"/>
      <c r="B781" s="23"/>
      <c r="C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3"/>
      <c r="BD781" s="24"/>
    </row>
    <row r="782" spans="1:56" ht="36.75" customHeight="1">
      <c r="A782" s="22"/>
      <c r="B782" s="23"/>
      <c r="C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3"/>
      <c r="BD782" s="24"/>
    </row>
    <row r="783" spans="1:56" ht="36.75" customHeight="1">
      <c r="A783" s="22"/>
      <c r="B783" s="23"/>
      <c r="C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3"/>
      <c r="BD783" s="24"/>
    </row>
    <row r="784" spans="1:56" ht="36.75" customHeight="1">
      <c r="A784" s="22"/>
      <c r="B784" s="23"/>
      <c r="C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3"/>
      <c r="BD784" s="24"/>
    </row>
    <row r="785" spans="1:56" ht="36.75" customHeight="1">
      <c r="A785" s="22"/>
      <c r="B785" s="23"/>
      <c r="C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3"/>
      <c r="BD785" s="24"/>
    </row>
    <row r="786" spans="1:56" ht="36.75" customHeight="1">
      <c r="A786" s="22"/>
      <c r="B786" s="23"/>
      <c r="C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3"/>
      <c r="BD786" s="24"/>
    </row>
    <row r="787" spans="1:56" ht="36.75" customHeight="1">
      <c r="A787" s="22"/>
      <c r="B787" s="23"/>
      <c r="C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3"/>
      <c r="BD787" s="24"/>
    </row>
    <row r="788" spans="1:56" ht="36.75" customHeight="1">
      <c r="A788" s="22"/>
      <c r="B788" s="23"/>
      <c r="C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3"/>
      <c r="BD788" s="24"/>
    </row>
    <row r="789" spans="1:56" ht="36.75" customHeight="1">
      <c r="A789" s="22"/>
      <c r="B789" s="23"/>
      <c r="C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3"/>
      <c r="BD789" s="24"/>
    </row>
    <row r="790" spans="1:56" ht="36.75" customHeight="1">
      <c r="A790" s="22"/>
      <c r="B790" s="23"/>
      <c r="C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3"/>
      <c r="BD790" s="24"/>
    </row>
    <row r="791" spans="1:56" ht="36.75" customHeight="1">
      <c r="A791" s="22"/>
      <c r="B791" s="23"/>
      <c r="C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3"/>
      <c r="BD791" s="24"/>
    </row>
    <row r="792" spans="1:56" ht="36.75" customHeight="1">
      <c r="A792" s="22"/>
      <c r="B792" s="23"/>
      <c r="C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3"/>
      <c r="BD792" s="24"/>
    </row>
    <row r="793" spans="1:56" ht="36.75" customHeight="1">
      <c r="A793" s="22"/>
      <c r="B793" s="23"/>
      <c r="C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3"/>
      <c r="BD793" s="24"/>
    </row>
    <row r="794" spans="1:56" ht="36.75" customHeight="1">
      <c r="A794" s="22"/>
      <c r="B794" s="23"/>
      <c r="C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3"/>
      <c r="BD794" s="24"/>
    </row>
    <row r="795" spans="1:56" ht="36.75" customHeight="1">
      <c r="A795" s="22"/>
      <c r="B795" s="23"/>
      <c r="C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3"/>
      <c r="BD795" s="24"/>
    </row>
    <row r="796" spans="1:56" ht="36.75" customHeight="1">
      <c r="A796" s="22"/>
      <c r="B796" s="23"/>
      <c r="C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3"/>
      <c r="BD796" s="24"/>
    </row>
    <row r="797" spans="1:56" ht="36.75" customHeight="1">
      <c r="A797" s="22"/>
      <c r="B797" s="23"/>
      <c r="C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3"/>
      <c r="BD797" s="24"/>
    </row>
    <row r="798" spans="1:56" ht="36.75" customHeight="1">
      <c r="A798" s="22"/>
      <c r="B798" s="23"/>
      <c r="C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3"/>
      <c r="BD798" s="24"/>
    </row>
    <row r="799" spans="1:56" ht="36.75" customHeight="1">
      <c r="A799" s="22"/>
      <c r="B799" s="23"/>
      <c r="C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3"/>
      <c r="BD799" s="24"/>
    </row>
    <row r="800" spans="1:56" ht="36.75" customHeight="1">
      <c r="A800" s="22"/>
      <c r="B800" s="23"/>
      <c r="C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3"/>
      <c r="BD800" s="24"/>
    </row>
    <row r="801" spans="1:56" ht="36.75" customHeight="1">
      <c r="A801" s="22"/>
      <c r="B801" s="23"/>
      <c r="C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3"/>
      <c r="BD801" s="24"/>
    </row>
    <row r="802" spans="1:56" ht="36.75" customHeight="1">
      <c r="A802" s="22"/>
      <c r="B802" s="23"/>
      <c r="C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3"/>
      <c r="BD802" s="24"/>
    </row>
    <row r="803" spans="1:56" ht="36.75" customHeight="1">
      <c r="A803" s="22"/>
      <c r="B803" s="23"/>
      <c r="C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3"/>
      <c r="BD803" s="24"/>
    </row>
    <row r="804" spans="1:56" ht="36.75" customHeight="1">
      <c r="A804" s="22"/>
      <c r="B804" s="23"/>
      <c r="C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3"/>
      <c r="BD804" s="24"/>
    </row>
    <row r="805" spans="1:56" ht="36.75" customHeight="1">
      <c r="A805" s="22"/>
      <c r="B805" s="23"/>
      <c r="C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3"/>
      <c r="BD805" s="24"/>
    </row>
    <row r="806" spans="1:56" ht="36.75" customHeight="1">
      <c r="A806" s="22"/>
      <c r="B806" s="23"/>
      <c r="C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3"/>
      <c r="BD806" s="24"/>
    </row>
    <row r="807" spans="1:56" ht="36.75" customHeight="1">
      <c r="A807" s="22"/>
      <c r="B807" s="23"/>
      <c r="C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3"/>
      <c r="BD807" s="24"/>
    </row>
    <row r="808" spans="1:56" ht="36.75" customHeight="1">
      <c r="A808" s="22"/>
      <c r="B808" s="23"/>
      <c r="C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3"/>
      <c r="BD808" s="24"/>
    </row>
    <row r="809" spans="1:56" ht="36.75" customHeight="1">
      <c r="A809" s="22"/>
      <c r="B809" s="23"/>
      <c r="C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3"/>
      <c r="BD809" s="24"/>
    </row>
    <row r="810" spans="1:56" ht="36.75" customHeight="1">
      <c r="A810" s="22"/>
      <c r="B810" s="23"/>
      <c r="C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3"/>
      <c r="BD810" s="24"/>
    </row>
    <row r="811" spans="1:56" ht="36.75" customHeight="1">
      <c r="A811" s="22"/>
      <c r="B811" s="23"/>
      <c r="C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3"/>
      <c r="BD811" s="24"/>
    </row>
    <row r="812" spans="1:56" ht="36.75" customHeight="1">
      <c r="A812" s="22"/>
      <c r="B812" s="23"/>
      <c r="C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3"/>
      <c r="BD812" s="24"/>
    </row>
    <row r="813" spans="1:56" ht="36.75" customHeight="1">
      <c r="A813" s="22"/>
      <c r="B813" s="23"/>
      <c r="C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3"/>
      <c r="BD813" s="24"/>
    </row>
    <row r="814" spans="1:56" ht="36.75" customHeight="1">
      <c r="A814" s="22"/>
      <c r="B814" s="23"/>
      <c r="C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3"/>
      <c r="BD814" s="24"/>
    </row>
    <row r="815" spans="1:56" ht="36.75" customHeight="1">
      <c r="A815" s="22"/>
      <c r="B815" s="23"/>
      <c r="C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3"/>
      <c r="BD815" s="24"/>
    </row>
    <row r="816" spans="1:56" ht="36.75" customHeight="1">
      <c r="A816" s="22"/>
      <c r="B816" s="23"/>
      <c r="C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3"/>
      <c r="BD816" s="24"/>
    </row>
    <row r="817" spans="1:56" ht="36.75" customHeight="1">
      <c r="A817" s="22"/>
      <c r="B817" s="23"/>
      <c r="C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3"/>
      <c r="BD817" s="24"/>
    </row>
    <row r="818" spans="1:56" ht="36.75" customHeight="1">
      <c r="A818" s="22"/>
      <c r="B818" s="23"/>
      <c r="C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3"/>
      <c r="BD818" s="24"/>
    </row>
    <row r="819" spans="1:56" ht="36.75" customHeight="1">
      <c r="A819" s="22"/>
      <c r="B819" s="23"/>
      <c r="C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3"/>
      <c r="BD819" s="24"/>
    </row>
    <row r="820" spans="1:56" ht="36.75" customHeight="1">
      <c r="A820" s="22"/>
      <c r="B820" s="23"/>
      <c r="C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3"/>
      <c r="BD820" s="24"/>
    </row>
    <row r="821" spans="1:56" ht="36.75" customHeight="1">
      <c r="A821" s="22"/>
      <c r="B821" s="23"/>
      <c r="C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3"/>
      <c r="BD821" s="24"/>
    </row>
    <row r="822" spans="1:56" ht="36.75" customHeight="1">
      <c r="A822" s="22"/>
      <c r="B822" s="23"/>
      <c r="C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3"/>
      <c r="BD822" s="24"/>
    </row>
    <row r="823" spans="1:56" ht="36.75" customHeight="1">
      <c r="A823" s="22"/>
      <c r="B823" s="23"/>
      <c r="C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3"/>
      <c r="BD823" s="24"/>
    </row>
    <row r="824" spans="1:56" ht="36.75" customHeight="1">
      <c r="A824" s="22"/>
      <c r="B824" s="23"/>
      <c r="C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3"/>
      <c r="BD824" s="24"/>
    </row>
    <row r="825" spans="1:56" ht="36.75" customHeight="1">
      <c r="A825" s="22"/>
      <c r="B825" s="23"/>
      <c r="C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3"/>
      <c r="BD825" s="24"/>
    </row>
    <row r="826" spans="1:56" ht="36.75" customHeight="1">
      <c r="A826" s="22"/>
      <c r="B826" s="23"/>
      <c r="C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3"/>
      <c r="BD826" s="24"/>
    </row>
    <row r="827" spans="1:56" ht="36.75" customHeight="1">
      <c r="A827" s="22"/>
      <c r="B827" s="23"/>
      <c r="C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3"/>
      <c r="BD827" s="24"/>
    </row>
    <row r="828" spans="1:56" ht="36.75" customHeight="1">
      <c r="A828" s="22"/>
      <c r="B828" s="23"/>
      <c r="C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3"/>
      <c r="BD828" s="24"/>
    </row>
    <row r="829" spans="1:56" ht="36.75" customHeight="1">
      <c r="A829" s="22"/>
      <c r="B829" s="23"/>
      <c r="C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3"/>
      <c r="BD829" s="24"/>
    </row>
    <row r="830" spans="1:56" ht="36.75" customHeight="1">
      <c r="A830" s="22"/>
      <c r="B830" s="23"/>
      <c r="C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3"/>
      <c r="BD830" s="24"/>
    </row>
    <row r="831" spans="1:56" ht="36.75" customHeight="1">
      <c r="A831" s="22"/>
      <c r="B831" s="23"/>
      <c r="C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3"/>
      <c r="BD831" s="24"/>
    </row>
    <row r="832" spans="1:56" ht="36.75" customHeight="1">
      <c r="A832" s="22"/>
      <c r="B832" s="23"/>
      <c r="C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3"/>
      <c r="BD832" s="24"/>
    </row>
    <row r="833" spans="1:56" ht="36.75" customHeight="1">
      <c r="A833" s="22"/>
      <c r="B833" s="23"/>
      <c r="C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3"/>
      <c r="BD833" s="24"/>
    </row>
    <row r="834" spans="1:56" ht="36.75" customHeight="1">
      <c r="A834" s="22"/>
      <c r="B834" s="23"/>
      <c r="C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3"/>
      <c r="BD834" s="24"/>
    </row>
    <row r="835" spans="1:56" ht="36.75" customHeight="1">
      <c r="A835" s="22"/>
      <c r="B835" s="23"/>
      <c r="C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3"/>
      <c r="BD835" s="24"/>
    </row>
    <row r="836" spans="1:56" ht="36.75" customHeight="1">
      <c r="A836" s="22"/>
      <c r="B836" s="23"/>
      <c r="C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3"/>
      <c r="BD836" s="24"/>
    </row>
    <row r="837" spans="1:56" ht="36.75" customHeight="1">
      <c r="A837" s="22"/>
      <c r="B837" s="23"/>
      <c r="C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3"/>
      <c r="BD837" s="24"/>
    </row>
    <row r="838" spans="1:56" ht="36.75" customHeight="1">
      <c r="A838" s="22"/>
      <c r="B838" s="23"/>
      <c r="C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3"/>
      <c r="BD838" s="24"/>
    </row>
    <row r="839" spans="1:56" ht="36.75" customHeight="1">
      <c r="A839" s="22"/>
      <c r="B839" s="23"/>
      <c r="C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3"/>
      <c r="BD839" s="24"/>
    </row>
    <row r="840" spans="1:56" ht="36.75" customHeight="1">
      <c r="A840" s="22"/>
      <c r="B840" s="23"/>
      <c r="C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3"/>
      <c r="BD840" s="24"/>
    </row>
    <row r="841" spans="1:56" ht="36.75" customHeight="1">
      <c r="A841" s="22"/>
      <c r="B841" s="23"/>
      <c r="C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3"/>
      <c r="BD841" s="24"/>
    </row>
    <row r="842" spans="1:56" ht="36.75" customHeight="1">
      <c r="A842" s="22"/>
      <c r="B842" s="23"/>
      <c r="C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3"/>
      <c r="BD842" s="24"/>
    </row>
    <row r="843" spans="1:56" ht="36.75" customHeight="1">
      <c r="A843" s="22"/>
      <c r="B843" s="23"/>
      <c r="C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3"/>
      <c r="BD843" s="24"/>
    </row>
    <row r="844" spans="1:56" ht="36.75" customHeight="1">
      <c r="A844" s="22"/>
      <c r="B844" s="23"/>
      <c r="C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3"/>
      <c r="BD844" s="24"/>
    </row>
    <row r="845" spans="1:56" ht="36.75" customHeight="1">
      <c r="A845" s="22"/>
      <c r="B845" s="23"/>
      <c r="C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3"/>
      <c r="BD845" s="24"/>
    </row>
    <row r="846" spans="1:56" ht="36.75" customHeight="1">
      <c r="A846" s="22"/>
      <c r="B846" s="23"/>
      <c r="C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3"/>
      <c r="BD846" s="24"/>
    </row>
    <row r="847" spans="1:56" ht="36.75" customHeight="1">
      <c r="A847" s="22"/>
      <c r="B847" s="23"/>
      <c r="C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3"/>
      <c r="BD847" s="24"/>
    </row>
    <row r="848" spans="1:56" ht="36.75" customHeight="1">
      <c r="A848" s="22"/>
      <c r="B848" s="23"/>
      <c r="C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3"/>
      <c r="BD848" s="24"/>
    </row>
    <row r="849" spans="1:56" ht="36.75" customHeight="1">
      <c r="A849" s="22"/>
      <c r="B849" s="23"/>
      <c r="C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3"/>
      <c r="BD849" s="24"/>
    </row>
    <row r="850" spans="1:56" ht="36.75" customHeight="1">
      <c r="A850" s="22"/>
      <c r="B850" s="23"/>
      <c r="C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3"/>
      <c r="BD850" s="24"/>
    </row>
    <row r="851" spans="1:56" ht="36.75" customHeight="1">
      <c r="A851" s="22"/>
      <c r="B851" s="23"/>
      <c r="C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3"/>
      <c r="BD851" s="24"/>
    </row>
    <row r="852" spans="1:56" ht="36.75" customHeight="1">
      <c r="A852" s="22"/>
      <c r="B852" s="23"/>
      <c r="C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3"/>
      <c r="BD852" s="24"/>
    </row>
    <row r="853" spans="1:56" ht="36.75" customHeight="1">
      <c r="A853" s="22"/>
      <c r="B853" s="23"/>
      <c r="C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3"/>
      <c r="BD853" s="24"/>
    </row>
    <row r="854" spans="1:56" ht="36.75" customHeight="1">
      <c r="A854" s="22"/>
      <c r="B854" s="23"/>
      <c r="C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3"/>
      <c r="BD854" s="24"/>
    </row>
    <row r="855" spans="1:56" ht="36.75" customHeight="1">
      <c r="A855" s="22"/>
      <c r="B855" s="23"/>
      <c r="C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3"/>
      <c r="BD855" s="24"/>
    </row>
    <row r="856" spans="1:56" ht="36.75" customHeight="1">
      <c r="A856" s="22"/>
      <c r="B856" s="23"/>
      <c r="C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3"/>
      <c r="BD856" s="24"/>
    </row>
    <row r="857" spans="1:56" ht="36.75" customHeight="1">
      <c r="A857" s="22"/>
      <c r="B857" s="23"/>
      <c r="C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3"/>
      <c r="BD857" s="24"/>
    </row>
    <row r="858" spans="1:56" ht="36.75" customHeight="1">
      <c r="A858" s="22"/>
      <c r="B858" s="23"/>
      <c r="C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3"/>
      <c r="BD858" s="24"/>
    </row>
    <row r="859" spans="1:56" ht="36.75" customHeight="1">
      <c r="A859" s="22"/>
      <c r="B859" s="23"/>
      <c r="C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3"/>
      <c r="BD859" s="24"/>
    </row>
    <row r="860" spans="1:56" ht="36.75" customHeight="1">
      <c r="A860" s="22"/>
      <c r="B860" s="23"/>
      <c r="C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3"/>
      <c r="BD860" s="24"/>
    </row>
    <row r="861" spans="1:56" ht="36.75" customHeight="1">
      <c r="A861" s="22"/>
      <c r="B861" s="23"/>
      <c r="C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3"/>
      <c r="BD861" s="24"/>
    </row>
    <row r="862" spans="1:56" ht="36.75" customHeight="1">
      <c r="A862" s="22"/>
      <c r="B862" s="23"/>
      <c r="C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3"/>
      <c r="BD862" s="24"/>
    </row>
    <row r="863" spans="1:56" ht="36.75" customHeight="1">
      <c r="A863" s="22"/>
      <c r="B863" s="23"/>
      <c r="C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3"/>
      <c r="BD863" s="24"/>
    </row>
    <row r="864" spans="1:56" ht="36.75" customHeight="1">
      <c r="A864" s="22"/>
      <c r="B864" s="23"/>
      <c r="C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3"/>
      <c r="BD864" s="24"/>
    </row>
    <row r="865" spans="1:56" ht="36.75" customHeight="1">
      <c r="A865" s="22"/>
      <c r="B865" s="23"/>
      <c r="C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3"/>
      <c r="BD865" s="24"/>
    </row>
    <row r="866" spans="1:56" ht="36.75" customHeight="1">
      <c r="A866" s="22"/>
      <c r="B866" s="23"/>
      <c r="C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3"/>
      <c r="BD866" s="24"/>
    </row>
    <row r="867" spans="1:56" ht="36.75" customHeight="1">
      <c r="A867" s="22"/>
      <c r="B867" s="23"/>
      <c r="C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3"/>
      <c r="BD867" s="24"/>
    </row>
    <row r="868" spans="1:56" ht="36.75" customHeight="1">
      <c r="A868" s="22"/>
      <c r="B868" s="23"/>
      <c r="C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3"/>
      <c r="BD868" s="24"/>
    </row>
    <row r="869" spans="1:56" ht="36.75" customHeight="1">
      <c r="A869" s="22"/>
      <c r="B869" s="23"/>
      <c r="C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3"/>
      <c r="BD869" s="24"/>
    </row>
    <row r="870" spans="1:56" ht="36.75" customHeight="1">
      <c r="A870" s="22"/>
      <c r="B870" s="23"/>
      <c r="C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3"/>
      <c r="BD870" s="24"/>
    </row>
    <row r="871" spans="1:56" ht="36.75" customHeight="1">
      <c r="A871" s="22"/>
      <c r="B871" s="23"/>
      <c r="C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3"/>
      <c r="BD871" s="24"/>
    </row>
    <row r="872" spans="1:56" ht="36.75" customHeight="1">
      <c r="A872" s="22"/>
      <c r="B872" s="23"/>
      <c r="C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3"/>
      <c r="BD872" s="24"/>
    </row>
    <row r="873" spans="1:56" ht="36.75" customHeight="1">
      <c r="A873" s="22"/>
      <c r="B873" s="23"/>
      <c r="C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3"/>
      <c r="BD873" s="24"/>
    </row>
    <row r="874" spans="1:56" ht="36.75" customHeight="1">
      <c r="A874" s="22"/>
      <c r="B874" s="23"/>
      <c r="C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3"/>
      <c r="BD874" s="24"/>
    </row>
    <row r="875" spans="1:56" ht="36.75" customHeight="1">
      <c r="A875" s="22"/>
      <c r="B875" s="23"/>
      <c r="C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3"/>
      <c r="BD875" s="24"/>
    </row>
    <row r="876" spans="1:56" ht="36.75" customHeight="1">
      <c r="A876" s="22"/>
      <c r="B876" s="23"/>
      <c r="C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3"/>
      <c r="BD876" s="24"/>
    </row>
    <row r="877" spans="1:56" ht="36.75" customHeight="1">
      <c r="A877" s="22"/>
      <c r="B877" s="23"/>
      <c r="C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3"/>
      <c r="BD877" s="24"/>
    </row>
    <row r="878" spans="1:56" ht="36.75" customHeight="1">
      <c r="A878" s="22"/>
      <c r="B878" s="23"/>
      <c r="C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3"/>
      <c r="BD878" s="24"/>
    </row>
    <row r="879" spans="1:56" ht="36.75" customHeight="1">
      <c r="A879" s="22"/>
      <c r="B879" s="23"/>
      <c r="C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3"/>
      <c r="BD879" s="24"/>
    </row>
    <row r="880" spans="1:56" ht="36.75" customHeight="1">
      <c r="A880" s="22"/>
      <c r="B880" s="23"/>
      <c r="C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3"/>
      <c r="BD880" s="24"/>
    </row>
    <row r="881" spans="1:56" ht="36.75" customHeight="1">
      <c r="A881" s="22"/>
      <c r="B881" s="23"/>
      <c r="C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3"/>
      <c r="BD881" s="24"/>
    </row>
    <row r="882" spans="1:56" ht="36.75" customHeight="1">
      <c r="A882" s="22"/>
      <c r="B882" s="23"/>
      <c r="C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3"/>
      <c r="BD882" s="24"/>
    </row>
    <row r="883" spans="1:56" ht="36.75" customHeight="1">
      <c r="A883" s="22"/>
      <c r="B883" s="23"/>
      <c r="C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3"/>
      <c r="BD883" s="24"/>
    </row>
    <row r="884" spans="1:56" ht="36.75" customHeight="1">
      <c r="A884" s="22"/>
      <c r="B884" s="23"/>
      <c r="C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3"/>
      <c r="BD884" s="24"/>
    </row>
    <row r="885" spans="1:56" ht="36.75" customHeight="1">
      <c r="A885" s="22"/>
      <c r="B885" s="23"/>
      <c r="C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3"/>
      <c r="BD885" s="24"/>
    </row>
    <row r="886" spans="1:56" ht="36.75" customHeight="1">
      <c r="A886" s="22"/>
      <c r="B886" s="23"/>
      <c r="C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3"/>
      <c r="BD886" s="24"/>
    </row>
    <row r="887" spans="1:56" ht="36.75" customHeight="1">
      <c r="A887" s="22"/>
      <c r="B887" s="23"/>
      <c r="C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3"/>
      <c r="BD887" s="24"/>
    </row>
    <row r="888" spans="1:56" ht="36.75" customHeight="1">
      <c r="A888" s="22"/>
      <c r="B888" s="23"/>
      <c r="C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3"/>
      <c r="BD888" s="24"/>
    </row>
    <row r="889" spans="1:56" ht="36.75" customHeight="1">
      <c r="A889" s="22"/>
      <c r="B889" s="23"/>
      <c r="C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3"/>
      <c r="BD889" s="24"/>
    </row>
    <row r="890" spans="1:56" ht="36.75" customHeight="1">
      <c r="A890" s="22"/>
      <c r="B890" s="23"/>
      <c r="C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3"/>
      <c r="BD890" s="24"/>
    </row>
    <row r="891" spans="1:56" ht="36.75" customHeight="1">
      <c r="A891" s="22"/>
      <c r="B891" s="23"/>
      <c r="C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3"/>
      <c r="BD891" s="24"/>
    </row>
    <row r="892" spans="1:56" ht="36.75" customHeight="1">
      <c r="A892" s="22"/>
      <c r="B892" s="23"/>
      <c r="C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3"/>
      <c r="BD892" s="24"/>
    </row>
    <row r="893" spans="1:56" ht="36.75" customHeight="1">
      <c r="A893" s="22"/>
      <c r="B893" s="23"/>
      <c r="C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3"/>
      <c r="BD893" s="24"/>
    </row>
    <row r="894" spans="1:56" ht="36.75" customHeight="1">
      <c r="A894" s="22"/>
      <c r="B894" s="23"/>
      <c r="C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3"/>
      <c r="BD894" s="24"/>
    </row>
    <row r="895" spans="1:56" ht="36.75" customHeight="1">
      <c r="A895" s="22"/>
      <c r="B895" s="23"/>
      <c r="C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3"/>
      <c r="BD895" s="24"/>
    </row>
    <row r="896" spans="1:56" ht="36.75" customHeight="1">
      <c r="A896" s="22"/>
      <c r="B896" s="23"/>
      <c r="C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3"/>
      <c r="BD896" s="24"/>
    </row>
    <row r="897" spans="1:56" ht="36.75" customHeight="1">
      <c r="A897" s="22"/>
      <c r="B897" s="23"/>
      <c r="C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3"/>
      <c r="BD897" s="24"/>
    </row>
    <row r="898" spans="1:56" ht="36.75" customHeight="1">
      <c r="A898" s="22"/>
      <c r="B898" s="23"/>
      <c r="C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3"/>
      <c r="BD898" s="24"/>
    </row>
    <row r="899" spans="1:56" ht="36.75" customHeight="1">
      <c r="A899" s="22"/>
      <c r="B899" s="23"/>
      <c r="C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3"/>
      <c r="BD899" s="24"/>
    </row>
    <row r="900" spans="1:56" ht="36.75" customHeight="1">
      <c r="A900" s="22"/>
      <c r="B900" s="23"/>
      <c r="C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3"/>
      <c r="BD900" s="24"/>
    </row>
    <row r="901" spans="1:56" ht="36.75" customHeight="1">
      <c r="A901" s="22"/>
      <c r="B901" s="23"/>
      <c r="C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3"/>
      <c r="BD901" s="24"/>
    </row>
    <row r="902" spans="1:56" ht="36.75" customHeight="1">
      <c r="A902" s="22"/>
      <c r="B902" s="23"/>
      <c r="C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3"/>
      <c r="BD902" s="24"/>
    </row>
    <row r="903" spans="1:56" ht="36.75" customHeight="1">
      <c r="A903" s="22"/>
      <c r="B903" s="23"/>
      <c r="C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3"/>
      <c r="BD903" s="24"/>
    </row>
    <row r="904" spans="1:56" ht="36.75" customHeight="1">
      <c r="A904" s="22"/>
      <c r="B904" s="23"/>
      <c r="C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3"/>
      <c r="BD904" s="24"/>
    </row>
    <row r="905" spans="1:56" ht="36.75" customHeight="1">
      <c r="A905" s="22"/>
      <c r="B905" s="23"/>
      <c r="C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3"/>
      <c r="BD905" s="24"/>
    </row>
    <row r="906" spans="1:56" ht="36.75" customHeight="1">
      <c r="A906" s="22"/>
      <c r="B906" s="23"/>
      <c r="C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3"/>
      <c r="BD906" s="24"/>
    </row>
    <row r="907" spans="1:56" ht="36.75" customHeight="1">
      <c r="A907" s="22"/>
      <c r="B907" s="23"/>
      <c r="C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3"/>
      <c r="BD907" s="24"/>
    </row>
    <row r="908" spans="1:56" ht="36.75" customHeight="1">
      <c r="A908" s="22"/>
      <c r="B908" s="23"/>
      <c r="C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3"/>
      <c r="BD908" s="24"/>
    </row>
    <row r="909" spans="1:56" ht="36.75" customHeight="1">
      <c r="A909" s="22"/>
      <c r="B909" s="23"/>
      <c r="C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3"/>
      <c r="BD909" s="24"/>
    </row>
    <row r="910" spans="1:56" ht="36.75" customHeight="1">
      <c r="A910" s="22"/>
      <c r="B910" s="23"/>
      <c r="C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3"/>
      <c r="BD910" s="24"/>
    </row>
    <row r="911" spans="1:56" ht="36.75" customHeight="1">
      <c r="A911" s="22"/>
      <c r="B911" s="23"/>
      <c r="C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3"/>
      <c r="BD911" s="24"/>
    </row>
    <row r="912" spans="1:56" ht="36.75" customHeight="1">
      <c r="A912" s="22"/>
      <c r="B912" s="23"/>
      <c r="C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3"/>
      <c r="BD912" s="24"/>
    </row>
    <row r="913" spans="1:56" ht="36.75" customHeight="1">
      <c r="A913" s="22"/>
      <c r="B913" s="23"/>
      <c r="C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3"/>
      <c r="BD913" s="24"/>
    </row>
    <row r="914" spans="1:56" ht="36.75" customHeight="1">
      <c r="A914" s="22"/>
      <c r="B914" s="23"/>
      <c r="C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3"/>
      <c r="BD914" s="24"/>
    </row>
    <row r="915" spans="1:56" ht="36.75" customHeight="1">
      <c r="A915" s="22"/>
      <c r="B915" s="23"/>
      <c r="C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3"/>
      <c r="BD915" s="24"/>
    </row>
    <row r="916" spans="1:56" ht="36.75" customHeight="1">
      <c r="A916" s="22"/>
      <c r="B916" s="23"/>
      <c r="C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3"/>
      <c r="BD916" s="24"/>
    </row>
    <row r="917" spans="1:56" ht="36.75" customHeight="1">
      <c r="A917" s="22"/>
      <c r="B917" s="23"/>
      <c r="C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3"/>
      <c r="BD917" s="24"/>
    </row>
    <row r="918" spans="1:56" ht="36.75" customHeight="1">
      <c r="A918" s="22"/>
      <c r="B918" s="23"/>
      <c r="C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3"/>
      <c r="BD918" s="24"/>
    </row>
    <row r="919" spans="1:56" ht="36.75" customHeight="1">
      <c r="A919" s="22"/>
      <c r="B919" s="23"/>
      <c r="C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3"/>
      <c r="BD919" s="24"/>
    </row>
    <row r="920" spans="1:56" ht="36.75" customHeight="1">
      <c r="A920" s="22"/>
      <c r="B920" s="23"/>
      <c r="C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3"/>
      <c r="BD920" s="24"/>
    </row>
    <row r="921" spans="1:56" ht="36.75" customHeight="1">
      <c r="A921" s="22"/>
      <c r="B921" s="23"/>
      <c r="C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3"/>
      <c r="BD921" s="24"/>
    </row>
    <row r="922" spans="1:56" ht="36.75" customHeight="1">
      <c r="A922" s="22"/>
      <c r="B922" s="23"/>
      <c r="C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3"/>
      <c r="BD922" s="24"/>
    </row>
    <row r="923" spans="1:56" ht="36.75" customHeight="1">
      <c r="A923" s="22"/>
      <c r="B923" s="23"/>
      <c r="C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3"/>
      <c r="BD923" s="24"/>
    </row>
    <row r="924" spans="1:56" ht="36.75" customHeight="1">
      <c r="A924" s="22"/>
      <c r="B924" s="23"/>
      <c r="C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3"/>
      <c r="BD924" s="24"/>
    </row>
    <row r="925" spans="1:56" ht="36.75" customHeight="1">
      <c r="A925" s="22"/>
      <c r="B925" s="23"/>
      <c r="C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3"/>
      <c r="BD925" s="24"/>
    </row>
    <row r="926" spans="1:56" ht="36.75" customHeight="1">
      <c r="A926" s="22"/>
      <c r="B926" s="23"/>
      <c r="C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3"/>
      <c r="BD926" s="24"/>
    </row>
    <row r="927" spans="1:56" ht="36.75" customHeight="1">
      <c r="A927" s="22"/>
      <c r="B927" s="23"/>
      <c r="C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3"/>
      <c r="BD927" s="24"/>
    </row>
    <row r="928" spans="1:56" ht="36.75" customHeight="1">
      <c r="A928" s="22"/>
      <c r="B928" s="23"/>
      <c r="C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3"/>
      <c r="BD928" s="24"/>
    </row>
    <row r="929" spans="1:56" ht="36.75" customHeight="1">
      <c r="A929" s="22"/>
      <c r="B929" s="23"/>
      <c r="C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3"/>
      <c r="BD929" s="24"/>
    </row>
    <row r="930" spans="1:56" ht="36.75" customHeight="1">
      <c r="A930" s="22"/>
      <c r="B930" s="23"/>
      <c r="C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3"/>
      <c r="BD930" s="24"/>
    </row>
    <row r="931" spans="1:56" ht="36.75" customHeight="1">
      <c r="A931" s="22"/>
      <c r="B931" s="23"/>
      <c r="C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3"/>
      <c r="BD931" s="24"/>
    </row>
    <row r="932" spans="1:56" ht="36.75" customHeight="1">
      <c r="A932" s="22"/>
      <c r="B932" s="23"/>
      <c r="C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3"/>
      <c r="BD932" s="24"/>
    </row>
    <row r="933" spans="1:56" ht="36.75" customHeight="1">
      <c r="A933" s="22"/>
      <c r="B933" s="23"/>
      <c r="C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3"/>
      <c r="BD933" s="24"/>
    </row>
    <row r="934" spans="1:56" ht="36.75" customHeight="1">
      <c r="A934" s="22"/>
      <c r="B934" s="23"/>
      <c r="C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3"/>
      <c r="BD934" s="24"/>
    </row>
    <row r="935" spans="1:56" ht="36.75" customHeight="1">
      <c r="A935" s="22"/>
      <c r="B935" s="23"/>
      <c r="C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3"/>
      <c r="BD935" s="24"/>
    </row>
    <row r="936" spans="1:56" ht="36.75" customHeight="1">
      <c r="A936" s="22"/>
      <c r="B936" s="23"/>
      <c r="C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3"/>
      <c r="BD936" s="24"/>
    </row>
    <row r="937" spans="1:56" ht="36.75" customHeight="1">
      <c r="A937" s="22"/>
      <c r="B937" s="23"/>
      <c r="C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3"/>
      <c r="BD937" s="24"/>
    </row>
    <row r="938" spans="1:56" ht="36.75" customHeight="1">
      <c r="A938" s="22"/>
      <c r="B938" s="23"/>
      <c r="C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3"/>
      <c r="BD938" s="24"/>
    </row>
    <row r="939" spans="1:56" ht="36.75" customHeight="1">
      <c r="A939" s="22"/>
      <c r="B939" s="23"/>
      <c r="C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3"/>
      <c r="BD939" s="24"/>
    </row>
    <row r="940" spans="1:56" ht="36.75" customHeight="1">
      <c r="A940" s="22"/>
      <c r="B940" s="23"/>
      <c r="C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3"/>
      <c r="BD940" s="24"/>
    </row>
    <row r="941" spans="1:56" ht="36.75" customHeight="1">
      <c r="A941" s="22"/>
      <c r="B941" s="23"/>
      <c r="C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3"/>
      <c r="BD941" s="24"/>
    </row>
    <row r="942" spans="1:56" ht="36.75" customHeight="1">
      <c r="A942" s="22"/>
      <c r="B942" s="23"/>
      <c r="C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3"/>
      <c r="BD942" s="24"/>
    </row>
    <row r="943" spans="1:56" ht="36.75" customHeight="1">
      <c r="A943" s="22"/>
      <c r="B943" s="23"/>
      <c r="C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3"/>
      <c r="BD943" s="24"/>
    </row>
    <row r="944" spans="1:56" ht="36.75" customHeight="1">
      <c r="A944" s="22"/>
      <c r="B944" s="23"/>
      <c r="C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3"/>
      <c r="BD944" s="24"/>
    </row>
    <row r="945" spans="1:56" ht="36.75" customHeight="1">
      <c r="A945" s="22"/>
      <c r="B945" s="23"/>
      <c r="C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3"/>
      <c r="BD945" s="24"/>
    </row>
    <row r="946" spans="1:56" ht="36.75" customHeight="1">
      <c r="A946" s="22"/>
      <c r="B946" s="23"/>
      <c r="C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3"/>
      <c r="BD946" s="24"/>
    </row>
    <row r="947" spans="1:56" ht="36.75" customHeight="1">
      <c r="A947" s="22"/>
      <c r="B947" s="23"/>
      <c r="C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3"/>
      <c r="BD947" s="24"/>
    </row>
    <row r="948" spans="1:56" ht="36.75" customHeight="1">
      <c r="A948" s="22"/>
      <c r="B948" s="23"/>
      <c r="C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3"/>
      <c r="BD948" s="24"/>
    </row>
    <row r="949" spans="1:56" ht="36.75" customHeight="1">
      <c r="A949" s="22"/>
      <c r="B949" s="23"/>
      <c r="C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3"/>
      <c r="BD949" s="24"/>
    </row>
    <row r="950" spans="1:56" ht="36.75" customHeight="1">
      <c r="A950" s="22"/>
      <c r="B950" s="23"/>
      <c r="C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3"/>
      <c r="BD950" s="24"/>
    </row>
    <row r="951" spans="1:56" ht="36.75" customHeight="1">
      <c r="A951" s="22"/>
      <c r="B951" s="23"/>
      <c r="C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3"/>
      <c r="BD951" s="24"/>
    </row>
    <row r="952" spans="1:56" ht="36.75" customHeight="1">
      <c r="A952" s="22"/>
      <c r="B952" s="23"/>
      <c r="C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3"/>
      <c r="BD952" s="24"/>
    </row>
    <row r="953" spans="1:56" ht="36.75" customHeight="1">
      <c r="A953" s="22"/>
      <c r="B953" s="23"/>
      <c r="C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3"/>
      <c r="BD953" s="24"/>
    </row>
    <row r="954" spans="1:56" ht="36.75" customHeight="1">
      <c r="A954" s="22"/>
      <c r="B954" s="23"/>
      <c r="C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3"/>
      <c r="BD954" s="24"/>
    </row>
    <row r="955" spans="1:56" ht="36.75" customHeight="1">
      <c r="A955" s="22"/>
      <c r="B955" s="23"/>
      <c r="C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3"/>
      <c r="BD955" s="24"/>
    </row>
    <row r="956" spans="1:56" ht="36.75" customHeight="1">
      <c r="A956" s="22"/>
      <c r="B956" s="23"/>
      <c r="C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3"/>
      <c r="BD956" s="24"/>
    </row>
    <row r="957" spans="1:56" ht="36.75" customHeight="1">
      <c r="A957" s="22"/>
      <c r="B957" s="23"/>
      <c r="C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3"/>
      <c r="BD957" s="24"/>
    </row>
    <row r="958" spans="1:56" ht="36.75" customHeight="1">
      <c r="A958" s="22"/>
      <c r="B958" s="23"/>
      <c r="C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3"/>
      <c r="BD958" s="24"/>
    </row>
    <row r="959" spans="1:56" ht="36.75" customHeight="1">
      <c r="A959" s="22"/>
      <c r="B959" s="23"/>
      <c r="C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3"/>
      <c r="BD959" s="24"/>
    </row>
    <row r="960" spans="1:56" ht="36.75" customHeight="1">
      <c r="A960" s="22"/>
      <c r="B960" s="23"/>
      <c r="C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3"/>
      <c r="BD960" s="24"/>
    </row>
    <row r="961" spans="1:56" ht="36.75" customHeight="1">
      <c r="A961" s="22"/>
      <c r="B961" s="23"/>
      <c r="C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3"/>
      <c r="BD961" s="24"/>
    </row>
    <row r="962" spans="1:56" ht="36.75" customHeight="1">
      <c r="A962" s="22"/>
      <c r="B962" s="23"/>
      <c r="C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3"/>
      <c r="BD962" s="24"/>
    </row>
    <row r="963" spans="1:56" ht="36.75" customHeight="1">
      <c r="A963" s="22"/>
      <c r="B963" s="23"/>
      <c r="C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3"/>
      <c r="BD963" s="24"/>
    </row>
    <row r="964" spans="1:56" ht="36.75" customHeight="1">
      <c r="A964" s="22"/>
      <c r="B964" s="23"/>
      <c r="C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3"/>
      <c r="BD964" s="24"/>
    </row>
    <row r="965" spans="1:56" ht="36.75" customHeight="1">
      <c r="A965" s="22"/>
      <c r="B965" s="23"/>
      <c r="C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3"/>
      <c r="BD965" s="24"/>
    </row>
    <row r="966" spans="1:56" ht="36.75" customHeight="1">
      <c r="A966" s="22"/>
      <c r="B966" s="23"/>
      <c r="C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3"/>
      <c r="BD966" s="24"/>
    </row>
    <row r="967" spans="1:56" ht="36.75" customHeight="1">
      <c r="A967" s="22"/>
      <c r="B967" s="23"/>
      <c r="C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3"/>
      <c r="BD967" s="24"/>
    </row>
    <row r="968" spans="1:56" ht="36.75" customHeight="1">
      <c r="A968" s="22"/>
      <c r="B968" s="23"/>
      <c r="C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3"/>
      <c r="BD968" s="24"/>
    </row>
    <row r="969" spans="1:56" ht="36.75" customHeight="1">
      <c r="A969" s="22"/>
      <c r="B969" s="23"/>
      <c r="C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3"/>
      <c r="BD969" s="24"/>
    </row>
    <row r="970" spans="1:56" ht="36.75" customHeight="1">
      <c r="A970" s="22"/>
      <c r="B970" s="23"/>
      <c r="C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3"/>
      <c r="BD970" s="24"/>
    </row>
    <row r="971" spans="1:56" ht="36.75" customHeight="1">
      <c r="A971" s="22"/>
      <c r="B971" s="23"/>
      <c r="C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3"/>
      <c r="BD971" s="24"/>
    </row>
    <row r="972" spans="1:56" ht="36.75" customHeight="1">
      <c r="A972" s="22"/>
      <c r="B972" s="23"/>
      <c r="C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3"/>
      <c r="BD972" s="24"/>
    </row>
    <row r="973" spans="1:56" ht="36.75" customHeight="1">
      <c r="A973" s="22"/>
      <c r="B973" s="23"/>
      <c r="C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3"/>
      <c r="BD973" s="24"/>
    </row>
    <row r="974" spans="1:56" ht="36.75" customHeight="1">
      <c r="A974" s="22"/>
      <c r="B974" s="23"/>
      <c r="C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3"/>
      <c r="BD974" s="24"/>
    </row>
    <row r="975" spans="1:56" ht="36.75" customHeight="1">
      <c r="A975" s="22"/>
      <c r="B975" s="23"/>
      <c r="C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3"/>
      <c r="BD975" s="24"/>
    </row>
    <row r="976" spans="1:56" ht="36.75" customHeight="1">
      <c r="A976" s="22"/>
      <c r="B976" s="23"/>
      <c r="C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3"/>
      <c r="BD976" s="24"/>
    </row>
    <row r="977" spans="1:56" ht="36.75" customHeight="1">
      <c r="A977" s="22"/>
      <c r="B977" s="23"/>
      <c r="C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3"/>
      <c r="BD977" s="24"/>
    </row>
    <row r="978" spans="1:56" ht="36.75" customHeight="1">
      <c r="A978" s="22"/>
      <c r="B978" s="23"/>
      <c r="C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3"/>
      <c r="BD978" s="24"/>
    </row>
    <row r="979" spans="1:56" ht="36.75" customHeight="1">
      <c r="A979" s="22"/>
      <c r="B979" s="23"/>
      <c r="C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3"/>
      <c r="BD979" s="24"/>
    </row>
    <row r="980" spans="1:56" ht="36.75" customHeight="1">
      <c r="A980" s="22"/>
      <c r="B980" s="23"/>
      <c r="C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3"/>
      <c r="BD980" s="24"/>
    </row>
    <row r="981" spans="1:56" ht="36.75" customHeight="1">
      <c r="A981" s="22"/>
      <c r="B981" s="23"/>
      <c r="C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3"/>
      <c r="BD981" s="24"/>
    </row>
    <row r="982" spans="1:56" ht="36.75" customHeight="1">
      <c r="A982" s="22"/>
      <c r="B982" s="23"/>
      <c r="C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3"/>
      <c r="BD982" s="24"/>
    </row>
    <row r="983" spans="1:56" ht="36.75" customHeight="1">
      <c r="A983" s="22"/>
      <c r="B983" s="23"/>
      <c r="C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3"/>
      <c r="BD983" s="24"/>
    </row>
    <row r="984" spans="1:56" ht="36.75" customHeight="1">
      <c r="A984" s="22"/>
      <c r="B984" s="23"/>
      <c r="C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3"/>
      <c r="BD984" s="24"/>
    </row>
    <row r="985" spans="1:56" ht="36.75" customHeight="1">
      <c r="A985" s="22"/>
      <c r="B985" s="23"/>
      <c r="C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3"/>
      <c r="BD985" s="24"/>
    </row>
    <row r="986" spans="1:56" ht="36.75" customHeight="1">
      <c r="A986" s="22"/>
      <c r="B986" s="23"/>
      <c r="C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3"/>
      <c r="BD986" s="24"/>
    </row>
    <row r="987" spans="1:56" ht="36.75" customHeight="1">
      <c r="A987" s="22"/>
      <c r="B987" s="23"/>
      <c r="C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3"/>
      <c r="BD987" s="24"/>
    </row>
    <row r="988" spans="1:56" ht="36.75" customHeight="1">
      <c r="A988" s="22"/>
      <c r="B988" s="23"/>
      <c r="C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3"/>
      <c r="BD988" s="24"/>
    </row>
    <row r="989" spans="1:56" ht="36.75" customHeight="1">
      <c r="A989" s="22"/>
      <c r="B989" s="23"/>
      <c r="C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3"/>
      <c r="BD989" s="24"/>
    </row>
    <row r="990" spans="1:56" ht="36.75" customHeight="1">
      <c r="A990" s="22"/>
      <c r="B990" s="23"/>
      <c r="C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3"/>
      <c r="BD990" s="24"/>
    </row>
    <row r="991" spans="1:56" ht="36.75" customHeight="1">
      <c r="A991" s="22"/>
      <c r="B991" s="23"/>
      <c r="C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3"/>
      <c r="BD991" s="24"/>
    </row>
    <row r="992" spans="1:56" ht="36.75" customHeight="1">
      <c r="A992" s="22"/>
      <c r="B992" s="23"/>
      <c r="C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3"/>
      <c r="BD992" s="24"/>
    </row>
    <row r="993" spans="1:56" ht="36.75" customHeight="1">
      <c r="A993" s="22"/>
      <c r="B993" s="23"/>
      <c r="C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3"/>
      <c r="BD993" s="24"/>
    </row>
    <row r="994" spans="1:56" ht="36.75" customHeight="1">
      <c r="A994" s="22"/>
      <c r="B994" s="23"/>
      <c r="C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3"/>
      <c r="BD994" s="24"/>
    </row>
    <row r="995" spans="1:56" ht="36.75" customHeight="1">
      <c r="A995" s="22"/>
      <c r="B995" s="23"/>
      <c r="C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3"/>
      <c r="BD995" s="24"/>
    </row>
    <row r="996" spans="1:56" ht="36.75" customHeight="1">
      <c r="A996" s="22"/>
      <c r="B996" s="23"/>
      <c r="C996" s="23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3"/>
      <c r="BD996" s="24"/>
    </row>
    <row r="997" spans="1:56" ht="36.75" customHeight="1">
      <c r="A997" s="22"/>
      <c r="B997" s="23"/>
      <c r="C997" s="23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3"/>
      <c r="BD997" s="24"/>
    </row>
    <row r="998" spans="1:56" ht="36.75" customHeight="1">
      <c r="A998" s="22"/>
      <c r="B998" s="23"/>
      <c r="C998" s="23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3"/>
      <c r="BD998" s="24"/>
    </row>
    <row r="999" spans="1:56" ht="36.75" customHeight="1">
      <c r="A999" s="22"/>
      <c r="B999" s="23"/>
      <c r="C999" s="23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3"/>
      <c r="BD999" s="24"/>
    </row>
    <row r="1000" spans="1:56" ht="36.75" customHeight="1">
      <c r="A1000" s="22"/>
      <c r="B1000" s="23"/>
      <c r="C1000" s="23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3"/>
      <c r="BD1000" s="24"/>
    </row>
  </sheetData>
  <mergeCells count="69">
    <mergeCell ref="A22:BA22"/>
    <mergeCell ref="A3:A4"/>
    <mergeCell ref="B3:B4"/>
    <mergeCell ref="C3:C4"/>
    <mergeCell ref="D3:D4"/>
    <mergeCell ref="E3:E4"/>
    <mergeCell ref="F3:F4"/>
    <mergeCell ref="G3:H3"/>
    <mergeCell ref="A11:BA11"/>
    <mergeCell ref="AI20:AL20"/>
    <mergeCell ref="AM20:AQ20"/>
    <mergeCell ref="AR20:AV20"/>
    <mergeCell ref="AW20:BA20"/>
    <mergeCell ref="G20:H20"/>
    <mergeCell ref="I20:L20"/>
    <mergeCell ref="M20:P20"/>
    <mergeCell ref="Q20:U20"/>
    <mergeCell ref="V20:Y20"/>
    <mergeCell ref="Z20:AD20"/>
    <mergeCell ref="AE20:AH20"/>
    <mergeCell ref="A5:BA5"/>
    <mergeCell ref="AI9:AL9"/>
    <mergeCell ref="AM9:AQ9"/>
    <mergeCell ref="AR9:AV9"/>
    <mergeCell ref="AW9:BA9"/>
    <mergeCell ref="G9:H9"/>
    <mergeCell ref="I9:L9"/>
    <mergeCell ref="M9:P9"/>
    <mergeCell ref="Q9:U9"/>
    <mergeCell ref="V9:Y9"/>
    <mergeCell ref="Z9:AD9"/>
    <mergeCell ref="AE9:AH9"/>
    <mergeCell ref="BD3:BD4"/>
    <mergeCell ref="I3:L3"/>
    <mergeCell ref="M3:P3"/>
    <mergeCell ref="Q3:U3"/>
    <mergeCell ref="V3:Y3"/>
    <mergeCell ref="Z3:AD3"/>
    <mergeCell ref="AE3:AH3"/>
    <mergeCell ref="AI3:AL3"/>
    <mergeCell ref="AM3:AQ3"/>
    <mergeCell ref="AR3:AV3"/>
    <mergeCell ref="AW3:BA3"/>
    <mergeCell ref="BB3:BB4"/>
    <mergeCell ref="BC3:BC4"/>
    <mergeCell ref="A48:BA48"/>
    <mergeCell ref="G30:H30"/>
    <mergeCell ref="G46:H46"/>
    <mergeCell ref="I46:L46"/>
    <mergeCell ref="M46:P46"/>
    <mergeCell ref="Q46:U46"/>
    <mergeCell ref="V46:Y46"/>
    <mergeCell ref="Z46:AD46"/>
    <mergeCell ref="A32:BA32"/>
    <mergeCell ref="AE46:AH46"/>
    <mergeCell ref="AI46:AL46"/>
    <mergeCell ref="AM46:AQ46"/>
    <mergeCell ref="AR46:AV46"/>
    <mergeCell ref="AW46:BA46"/>
    <mergeCell ref="AI30:AL30"/>
    <mergeCell ref="AM30:AQ30"/>
    <mergeCell ref="AR30:AV30"/>
    <mergeCell ref="AW30:BA30"/>
    <mergeCell ref="I30:L30"/>
    <mergeCell ref="M30:P30"/>
    <mergeCell ref="Q30:U30"/>
    <mergeCell ref="V30:Y30"/>
    <mergeCell ref="Z30:AD30"/>
    <mergeCell ref="AE30:AH30"/>
  </mergeCells>
  <conditionalFormatting sqref="G6:I8">
    <cfRule type="cellIs" dxfId="61" priority="1" operator="equal">
      <formula>4</formula>
    </cfRule>
  </conditionalFormatting>
  <conditionalFormatting sqref="G6:I8">
    <cfRule type="cellIs" dxfId="60" priority="2" operator="equal">
      <formula>3</formula>
    </cfRule>
  </conditionalFormatting>
  <conditionalFormatting sqref="G6:I8">
    <cfRule type="cellIs" dxfId="59" priority="3" operator="equal">
      <formula>2</formula>
    </cfRule>
  </conditionalFormatting>
  <conditionalFormatting sqref="G6:I8">
    <cfRule type="cellIs" dxfId="58" priority="4" operator="equal">
      <formula>1</formula>
    </cfRule>
  </conditionalFormatting>
  <conditionalFormatting sqref="BA12:BA19">
    <cfRule type="cellIs" dxfId="57" priority="5" operator="equal">
      <formula>4</formula>
    </cfRule>
  </conditionalFormatting>
  <conditionalFormatting sqref="BA12:BA19">
    <cfRule type="cellIs" dxfId="56" priority="6" operator="equal">
      <formula>3</formula>
    </cfRule>
  </conditionalFormatting>
  <conditionalFormatting sqref="BA12:BA19">
    <cfRule type="cellIs" dxfId="55" priority="7" operator="equal">
      <formula>2</formula>
    </cfRule>
  </conditionalFormatting>
  <conditionalFormatting sqref="BA12:BA19">
    <cfRule type="cellIs" dxfId="54" priority="8" operator="equal">
      <formula>1</formula>
    </cfRule>
  </conditionalFormatting>
  <conditionalFormatting sqref="J6:BA8">
    <cfRule type="cellIs" dxfId="53" priority="9" operator="equal">
      <formula>4</formula>
    </cfRule>
  </conditionalFormatting>
  <conditionalFormatting sqref="J6:BA8">
    <cfRule type="cellIs" dxfId="52" priority="10" operator="equal">
      <formula>3</formula>
    </cfRule>
  </conditionalFormatting>
  <conditionalFormatting sqref="J6:BA8">
    <cfRule type="cellIs" dxfId="51" priority="11" operator="equal">
      <formula>2</formula>
    </cfRule>
  </conditionalFormatting>
  <conditionalFormatting sqref="J6:BA8">
    <cfRule type="cellIs" dxfId="50" priority="12" operator="equal">
      <formula>1</formula>
    </cfRule>
  </conditionalFormatting>
  <conditionalFormatting sqref="G6:BA6">
    <cfRule type="cellIs" dxfId="49" priority="13" operator="equal">
      <formula>5</formula>
    </cfRule>
  </conditionalFormatting>
  <conditionalFormatting sqref="G7:BA8">
    <cfRule type="cellIs" dxfId="48" priority="14" operator="equal">
      <formula>5</formula>
    </cfRule>
  </conditionalFormatting>
  <conditionalFormatting sqref="BA23:BA29">
    <cfRule type="cellIs" dxfId="47" priority="15" operator="equal">
      <formula>4</formula>
    </cfRule>
  </conditionalFormatting>
  <conditionalFormatting sqref="BA23:BA29">
    <cfRule type="cellIs" dxfId="46" priority="16" operator="equal">
      <formula>3</formula>
    </cfRule>
  </conditionalFormatting>
  <conditionalFormatting sqref="BA23:BA29">
    <cfRule type="cellIs" dxfId="45" priority="17" operator="equal">
      <formula>2</formula>
    </cfRule>
  </conditionalFormatting>
  <conditionalFormatting sqref="BA23:BA29">
    <cfRule type="cellIs" dxfId="44" priority="18" operator="equal">
      <formula>1</formula>
    </cfRule>
  </conditionalFormatting>
  <conditionalFormatting sqref="BA33:BA45">
    <cfRule type="cellIs" dxfId="43" priority="19" operator="equal">
      <formula>4</formula>
    </cfRule>
  </conditionalFormatting>
  <conditionalFormatting sqref="BA33:BA45">
    <cfRule type="cellIs" dxfId="42" priority="20" operator="equal">
      <formula>3</formula>
    </cfRule>
  </conditionalFormatting>
  <conditionalFormatting sqref="BA33:BA45">
    <cfRule type="cellIs" dxfId="41" priority="21" operator="equal">
      <formula>2</formula>
    </cfRule>
  </conditionalFormatting>
  <conditionalFormatting sqref="BA33:BA45">
    <cfRule type="cellIs" dxfId="40" priority="22" operator="equal">
      <formula>1</formula>
    </cfRule>
  </conditionalFormatting>
  <conditionalFormatting sqref="G33:I45">
    <cfRule type="cellIs" dxfId="39" priority="23" operator="equal">
      <formula>4</formula>
    </cfRule>
  </conditionalFormatting>
  <conditionalFormatting sqref="G33:I45">
    <cfRule type="cellIs" dxfId="38" priority="24" operator="equal">
      <formula>3</formula>
    </cfRule>
  </conditionalFormatting>
  <conditionalFormatting sqref="G33:I45">
    <cfRule type="cellIs" dxfId="37" priority="25" operator="equal">
      <formula>2</formula>
    </cfRule>
  </conditionalFormatting>
  <conditionalFormatting sqref="G33:I45">
    <cfRule type="cellIs" dxfId="36" priority="26" operator="equal">
      <formula>1</formula>
    </cfRule>
  </conditionalFormatting>
  <conditionalFormatting sqref="J33:AZ45">
    <cfRule type="cellIs" dxfId="35" priority="27" operator="equal">
      <formula>4</formula>
    </cfRule>
  </conditionalFormatting>
  <conditionalFormatting sqref="J33:AZ45">
    <cfRule type="cellIs" dxfId="34" priority="28" operator="equal">
      <formula>3</formula>
    </cfRule>
  </conditionalFormatting>
  <conditionalFormatting sqref="J33:AZ45">
    <cfRule type="cellIs" dxfId="33" priority="29" operator="equal">
      <formula>2</formula>
    </cfRule>
  </conditionalFormatting>
  <conditionalFormatting sqref="J33:AZ45">
    <cfRule type="cellIs" dxfId="32" priority="30" operator="equal">
      <formula>1</formula>
    </cfRule>
  </conditionalFormatting>
  <conditionalFormatting sqref="G33:AZ45">
    <cfRule type="cellIs" dxfId="31" priority="31" operator="equal">
      <formula>5</formula>
    </cfRule>
  </conditionalFormatting>
  <conditionalFormatting sqref="BA49:BA50">
    <cfRule type="cellIs" dxfId="30" priority="32" operator="equal">
      <formula>4</formula>
    </cfRule>
  </conditionalFormatting>
  <conditionalFormatting sqref="BA49:BA50">
    <cfRule type="cellIs" dxfId="29" priority="33" operator="equal">
      <formula>3</formula>
    </cfRule>
  </conditionalFormatting>
  <conditionalFormatting sqref="BA49:BA50">
    <cfRule type="cellIs" dxfId="28" priority="34" operator="equal">
      <formula>2</formula>
    </cfRule>
  </conditionalFormatting>
  <conditionalFormatting sqref="BA49:BA50">
    <cfRule type="cellIs" dxfId="27" priority="35" operator="equal">
      <formula>1</formula>
    </cfRule>
  </conditionalFormatting>
  <conditionalFormatting sqref="G49:I50">
    <cfRule type="cellIs" dxfId="26" priority="36" operator="equal">
      <formula>4</formula>
    </cfRule>
  </conditionalFormatting>
  <conditionalFormatting sqref="G49:I50">
    <cfRule type="cellIs" dxfId="25" priority="37" operator="equal">
      <formula>3</formula>
    </cfRule>
  </conditionalFormatting>
  <conditionalFormatting sqref="G49:I50">
    <cfRule type="cellIs" dxfId="24" priority="38" operator="equal">
      <formula>2</formula>
    </cfRule>
  </conditionalFormatting>
  <conditionalFormatting sqref="G49:I50">
    <cfRule type="cellIs" dxfId="23" priority="39" operator="equal">
      <formula>1</formula>
    </cfRule>
  </conditionalFormatting>
  <conditionalFormatting sqref="J49:AZ50">
    <cfRule type="cellIs" dxfId="22" priority="40" operator="equal">
      <formula>4</formula>
    </cfRule>
  </conditionalFormatting>
  <conditionalFormatting sqref="J49:AZ50">
    <cfRule type="cellIs" dxfId="21" priority="41" operator="equal">
      <formula>3</formula>
    </cfRule>
  </conditionalFormatting>
  <conditionalFormatting sqref="J49:AZ50">
    <cfRule type="cellIs" dxfId="20" priority="42" operator="equal">
      <formula>2</formula>
    </cfRule>
  </conditionalFormatting>
  <conditionalFormatting sqref="J49:AZ50">
    <cfRule type="cellIs" dxfId="19" priority="43" operator="equal">
      <formula>1</formula>
    </cfRule>
  </conditionalFormatting>
  <conditionalFormatting sqref="G49:AZ50">
    <cfRule type="cellIs" dxfId="18" priority="44" operator="equal">
      <formula>5</formula>
    </cfRule>
  </conditionalFormatting>
  <conditionalFormatting sqref="G12:I19">
    <cfRule type="cellIs" dxfId="17" priority="45" operator="equal">
      <formula>4</formula>
    </cfRule>
  </conditionalFormatting>
  <conditionalFormatting sqref="G12:I19">
    <cfRule type="cellIs" dxfId="16" priority="46" operator="equal">
      <formula>3</formula>
    </cfRule>
  </conditionalFormatting>
  <conditionalFormatting sqref="G12:I19">
    <cfRule type="cellIs" dxfId="15" priority="47" operator="equal">
      <formula>2</formula>
    </cfRule>
  </conditionalFormatting>
  <conditionalFormatting sqref="G12:I19">
    <cfRule type="cellIs" dxfId="14" priority="48" operator="equal">
      <formula>1</formula>
    </cfRule>
  </conditionalFormatting>
  <conditionalFormatting sqref="J12:AZ19">
    <cfRule type="cellIs" dxfId="13" priority="49" operator="equal">
      <formula>4</formula>
    </cfRule>
  </conditionalFormatting>
  <conditionalFormatting sqref="J12:AZ19">
    <cfRule type="cellIs" dxfId="12" priority="50" operator="equal">
      <formula>3</formula>
    </cfRule>
  </conditionalFormatting>
  <conditionalFormatting sqref="J12:AZ19">
    <cfRule type="cellIs" dxfId="11" priority="51" operator="equal">
      <formula>2</formula>
    </cfRule>
  </conditionalFormatting>
  <conditionalFormatting sqref="J12:AZ19">
    <cfRule type="cellIs" dxfId="10" priority="52" operator="equal">
      <formula>1</formula>
    </cfRule>
  </conditionalFormatting>
  <conditionalFormatting sqref="G12:AZ19">
    <cfRule type="cellIs" dxfId="9" priority="53" operator="equal">
      <formula>5</formula>
    </cfRule>
  </conditionalFormatting>
  <conditionalFormatting sqref="G23:I29">
    <cfRule type="cellIs" dxfId="8" priority="54" operator="equal">
      <formula>4</formula>
    </cfRule>
  </conditionalFormatting>
  <conditionalFormatting sqref="G23:I29">
    <cfRule type="cellIs" dxfId="7" priority="55" operator="equal">
      <formula>3</formula>
    </cfRule>
  </conditionalFormatting>
  <conditionalFormatting sqref="G23:I29">
    <cfRule type="cellIs" dxfId="6" priority="56" operator="equal">
      <formula>2</formula>
    </cfRule>
  </conditionalFormatting>
  <conditionalFormatting sqref="G23:I29">
    <cfRule type="cellIs" dxfId="5" priority="57" operator="equal">
      <formula>1</formula>
    </cfRule>
  </conditionalFormatting>
  <conditionalFormatting sqref="J23:AZ29">
    <cfRule type="cellIs" dxfId="4" priority="58" operator="equal">
      <formula>4</formula>
    </cfRule>
  </conditionalFormatting>
  <conditionalFormatting sqref="J23:AZ29">
    <cfRule type="cellIs" dxfId="3" priority="59" operator="equal">
      <formula>3</formula>
    </cfRule>
  </conditionalFormatting>
  <conditionalFormatting sqref="J23:AZ29">
    <cfRule type="cellIs" dxfId="2" priority="60" operator="equal">
      <formula>2</formula>
    </cfRule>
  </conditionalFormatting>
  <conditionalFormatting sqref="J23:AZ29">
    <cfRule type="cellIs" dxfId="1" priority="61" operator="equal">
      <formula>1</formula>
    </cfRule>
  </conditionalFormatting>
  <conditionalFormatting sqref="G23:AZ29">
    <cfRule type="cellIs" dxfId="0" priority="62" operator="equal">
      <formula>5</formula>
    </cfRule>
  </conditionalFormatting>
  <hyperlinks>
    <hyperlink ref="BC6" r:id="rId1" xr:uid="{00000000-0004-0000-0200-000000000000}"/>
    <hyperlink ref="BC7" r:id="rId2" xr:uid="{00000000-0004-0000-0200-000001000000}"/>
    <hyperlink ref="BC8" r:id="rId3" xr:uid="{00000000-0004-0000-0200-000002000000}"/>
    <hyperlink ref="BC12" r:id="rId4" xr:uid="{00000000-0004-0000-0200-000003000000}"/>
    <hyperlink ref="BC13" r:id="rId5" xr:uid="{00000000-0004-0000-0200-000004000000}"/>
    <hyperlink ref="BC14" r:id="rId6" xr:uid="{00000000-0004-0000-0200-000005000000}"/>
    <hyperlink ref="BC15" r:id="rId7" xr:uid="{00000000-0004-0000-0200-000006000000}"/>
    <hyperlink ref="BC16" r:id="rId8" xr:uid="{00000000-0004-0000-0200-000007000000}"/>
    <hyperlink ref="BC17" r:id="rId9" xr:uid="{00000000-0004-0000-0200-000008000000}"/>
    <hyperlink ref="BC18" r:id="rId10" xr:uid="{00000000-0004-0000-0200-000009000000}"/>
    <hyperlink ref="BC23" r:id="rId11" xr:uid="{00000000-0004-0000-0200-00000A000000}"/>
    <hyperlink ref="BC24" r:id="rId12" xr:uid="{00000000-0004-0000-0200-00000B000000}"/>
    <hyperlink ref="BC25" r:id="rId13" xr:uid="{00000000-0004-0000-0200-00000C000000}"/>
    <hyperlink ref="BC26" r:id="rId14" xr:uid="{00000000-0004-0000-0200-00000D000000}"/>
    <hyperlink ref="BC27" r:id="rId15" xr:uid="{00000000-0004-0000-0200-00000E000000}"/>
    <hyperlink ref="BC28" r:id="rId16" xr:uid="{00000000-0004-0000-0200-00000F000000}"/>
    <hyperlink ref="BC29" r:id="rId17" xr:uid="{00000000-0004-0000-0200-000010000000}"/>
    <hyperlink ref="BC33" r:id="rId18" xr:uid="{00000000-0004-0000-0200-000011000000}"/>
    <hyperlink ref="BC34" r:id="rId19" xr:uid="{00000000-0004-0000-0200-000012000000}"/>
    <hyperlink ref="BC35" r:id="rId20" xr:uid="{00000000-0004-0000-0200-000013000000}"/>
    <hyperlink ref="BC36" r:id="rId21" xr:uid="{00000000-0004-0000-0200-000014000000}"/>
    <hyperlink ref="BC37" r:id="rId22" xr:uid="{00000000-0004-0000-0200-000015000000}"/>
    <hyperlink ref="BC39" r:id="rId23" xr:uid="{00000000-0004-0000-0200-000016000000}"/>
    <hyperlink ref="BC42" r:id="rId24" xr:uid="{00000000-0004-0000-0200-000017000000}"/>
    <hyperlink ref="BC43" r:id="rId25" xr:uid="{00000000-0004-0000-0200-000018000000}"/>
    <hyperlink ref="BC44" r:id="rId26" xr:uid="{00000000-0004-0000-0200-000019000000}"/>
    <hyperlink ref="BC45" r:id="rId27" xr:uid="{00000000-0004-0000-0200-00001A000000}"/>
    <hyperlink ref="BC49" r:id="rId28" xr:uid="{00000000-0004-0000-0200-00001B000000}"/>
  </hyperlinks>
  <pageMargins left="0.7" right="0.7" top="0.75" bottom="0.75" header="0" footer="0"/>
  <pageSetup orientation="portrait"/>
  <legacy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42"/>
  <sheetViews>
    <sheetView tabSelected="1" topLeftCell="A34" zoomScale="90" zoomScaleNormal="90" workbookViewId="0">
      <selection activeCell="BC41" sqref="BC41"/>
    </sheetView>
  </sheetViews>
  <sheetFormatPr baseColWidth="10" defaultColWidth="14.42578125" defaultRowHeight="15" customHeight="1"/>
  <cols>
    <col min="1" max="1" width="3.42578125" customWidth="1"/>
    <col min="2" max="2" width="32.28515625" customWidth="1"/>
    <col min="3" max="3" width="39.85546875" customWidth="1"/>
    <col min="4" max="4" width="30.42578125" customWidth="1"/>
    <col min="5" max="5" width="17.42578125" customWidth="1"/>
    <col min="6" max="6" width="3.7109375" customWidth="1"/>
    <col min="7" max="29" width="2.7109375" customWidth="1"/>
    <col min="30" max="31" width="3" customWidth="1"/>
    <col min="32" max="32" width="2.85546875" customWidth="1"/>
    <col min="33" max="52" width="2.7109375" customWidth="1"/>
  </cols>
  <sheetData>
    <row r="1" spans="1:52" ht="16.5" customHeight="1">
      <c r="A1" s="150" t="s">
        <v>148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3"/>
    </row>
    <row r="2" spans="1:52" ht="16.5" customHeight="1">
      <c r="A2" s="154" t="s">
        <v>44</v>
      </c>
      <c r="B2" s="156" t="s">
        <v>45</v>
      </c>
      <c r="C2" s="157" t="s">
        <v>149</v>
      </c>
      <c r="D2" s="159" t="s">
        <v>46</v>
      </c>
      <c r="E2" s="160" t="s">
        <v>62</v>
      </c>
      <c r="F2" s="126" t="s">
        <v>50</v>
      </c>
      <c r="G2" s="128"/>
      <c r="H2" s="126" t="s">
        <v>51</v>
      </c>
      <c r="I2" s="127"/>
      <c r="J2" s="127"/>
      <c r="K2" s="128"/>
      <c r="L2" s="126" t="s">
        <v>52</v>
      </c>
      <c r="M2" s="127"/>
      <c r="N2" s="127"/>
      <c r="O2" s="128"/>
      <c r="P2" s="126" t="s">
        <v>53</v>
      </c>
      <c r="Q2" s="127"/>
      <c r="R2" s="127"/>
      <c r="S2" s="127"/>
      <c r="T2" s="128"/>
      <c r="U2" s="126" t="s">
        <v>54</v>
      </c>
      <c r="V2" s="127"/>
      <c r="W2" s="127"/>
      <c r="X2" s="128"/>
      <c r="Y2" s="126" t="s">
        <v>55</v>
      </c>
      <c r="Z2" s="127"/>
      <c r="AA2" s="127"/>
      <c r="AB2" s="127"/>
      <c r="AC2" s="128"/>
      <c r="AD2" s="126" t="s">
        <v>56</v>
      </c>
      <c r="AE2" s="127"/>
      <c r="AF2" s="127"/>
      <c r="AG2" s="127"/>
      <c r="AH2" s="152" t="s">
        <v>57</v>
      </c>
      <c r="AI2" s="127"/>
      <c r="AJ2" s="127"/>
      <c r="AK2" s="127"/>
      <c r="AL2" s="152" t="s">
        <v>58</v>
      </c>
      <c r="AM2" s="127"/>
      <c r="AN2" s="127"/>
      <c r="AO2" s="127"/>
      <c r="AP2" s="127"/>
      <c r="AQ2" s="152" t="s">
        <v>59</v>
      </c>
      <c r="AR2" s="127"/>
      <c r="AS2" s="127"/>
      <c r="AT2" s="127"/>
      <c r="AU2" s="128"/>
      <c r="AV2" s="126" t="s">
        <v>150</v>
      </c>
      <c r="AW2" s="127"/>
      <c r="AX2" s="127"/>
      <c r="AY2" s="127"/>
      <c r="AZ2" s="128"/>
    </row>
    <row r="3" spans="1:52" ht="16.5" customHeight="1">
      <c r="A3" s="155"/>
      <c r="B3" s="131"/>
      <c r="C3" s="158"/>
      <c r="D3" s="131"/>
      <c r="E3" s="136"/>
      <c r="F3" s="68">
        <v>4</v>
      </c>
      <c r="G3" s="68">
        <v>5</v>
      </c>
      <c r="H3" s="68">
        <v>1</v>
      </c>
      <c r="I3" s="68">
        <v>2</v>
      </c>
      <c r="J3" s="68">
        <v>3</v>
      </c>
      <c r="K3" s="68">
        <v>4</v>
      </c>
      <c r="L3" s="68">
        <v>1</v>
      </c>
      <c r="M3" s="68">
        <v>2</v>
      </c>
      <c r="N3" s="68">
        <v>3</v>
      </c>
      <c r="O3" s="68">
        <v>4</v>
      </c>
      <c r="P3" s="68">
        <v>1</v>
      </c>
      <c r="Q3" s="68">
        <v>2</v>
      </c>
      <c r="R3" s="68">
        <v>3</v>
      </c>
      <c r="S3" s="68">
        <v>4</v>
      </c>
      <c r="T3" s="68">
        <v>5</v>
      </c>
      <c r="U3" s="68">
        <v>1</v>
      </c>
      <c r="V3" s="68">
        <v>2</v>
      </c>
      <c r="W3" s="68">
        <v>3</v>
      </c>
      <c r="X3" s="68">
        <v>4</v>
      </c>
      <c r="Y3" s="68">
        <v>1</v>
      </c>
      <c r="Z3" s="68">
        <v>2</v>
      </c>
      <c r="AA3" s="68">
        <v>3</v>
      </c>
      <c r="AB3" s="68">
        <v>4</v>
      </c>
      <c r="AC3" s="68">
        <v>5</v>
      </c>
      <c r="AD3" s="68">
        <v>1</v>
      </c>
      <c r="AE3" s="68">
        <v>2</v>
      </c>
      <c r="AF3" s="68">
        <v>3</v>
      </c>
      <c r="AG3" s="68">
        <v>4</v>
      </c>
      <c r="AH3" s="68">
        <v>1</v>
      </c>
      <c r="AI3" s="68">
        <v>2</v>
      </c>
      <c r="AJ3" s="68">
        <v>3</v>
      </c>
      <c r="AK3" s="68">
        <v>4</v>
      </c>
      <c r="AL3" s="68">
        <v>1</v>
      </c>
      <c r="AM3" s="68">
        <v>2</v>
      </c>
      <c r="AN3" s="68">
        <v>3</v>
      </c>
      <c r="AO3" s="68">
        <v>4</v>
      </c>
      <c r="AP3" s="68">
        <v>5</v>
      </c>
      <c r="AQ3" s="68">
        <v>1</v>
      </c>
      <c r="AR3" s="68">
        <v>2</v>
      </c>
      <c r="AS3" s="68">
        <v>3</v>
      </c>
      <c r="AT3" s="68">
        <v>4</v>
      </c>
      <c r="AU3" s="68">
        <v>5</v>
      </c>
      <c r="AV3" s="68">
        <v>1</v>
      </c>
      <c r="AW3" s="68">
        <v>2</v>
      </c>
      <c r="AX3" s="68">
        <v>3</v>
      </c>
      <c r="AY3" s="68">
        <v>4</v>
      </c>
      <c r="AZ3" s="68">
        <v>5</v>
      </c>
    </row>
    <row r="4" spans="1:52" ht="16.5" customHeight="1">
      <c r="A4" s="150" t="s">
        <v>151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3"/>
    </row>
    <row r="5" spans="1:52" ht="87" customHeight="1">
      <c r="A5" s="129">
        <v>1</v>
      </c>
      <c r="B5" s="132" t="s">
        <v>152</v>
      </c>
      <c r="C5" s="69" t="s">
        <v>153</v>
      </c>
      <c r="D5" s="70" t="s">
        <v>154</v>
      </c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71"/>
      <c r="T5" s="70"/>
      <c r="U5" s="72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</row>
    <row r="6" spans="1:52" ht="53.25" customHeight="1">
      <c r="A6" s="130"/>
      <c r="B6" s="130"/>
      <c r="C6" s="69" t="s">
        <v>155</v>
      </c>
      <c r="D6" s="70" t="s">
        <v>154</v>
      </c>
      <c r="E6" s="73" t="s">
        <v>156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  <c r="S6" s="71"/>
      <c r="T6" s="70"/>
      <c r="U6" s="72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</row>
    <row r="7" spans="1:52" ht="106.5" customHeight="1">
      <c r="A7" s="130"/>
      <c r="B7" s="130"/>
      <c r="C7" s="69" t="s">
        <v>157</v>
      </c>
      <c r="D7" s="70" t="s">
        <v>154</v>
      </c>
      <c r="E7" s="73" t="s">
        <v>158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1"/>
      <c r="S7" s="71"/>
      <c r="T7" s="70"/>
      <c r="U7" s="72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</row>
    <row r="8" spans="1:52" ht="16.5" hidden="1" customHeight="1">
      <c r="A8" s="131"/>
      <c r="B8" s="131"/>
      <c r="C8" s="70" t="s">
        <v>159</v>
      </c>
      <c r="D8" s="70" t="s">
        <v>154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  <c r="S8" s="71"/>
      <c r="T8" s="70"/>
      <c r="U8" s="72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</row>
    <row r="9" spans="1:52" ht="75" customHeight="1">
      <c r="A9" s="74">
        <v>2</v>
      </c>
      <c r="B9" s="75" t="s">
        <v>160</v>
      </c>
      <c r="C9" s="75" t="s">
        <v>161</v>
      </c>
      <c r="D9" s="70" t="s">
        <v>154</v>
      </c>
      <c r="E9" s="73" t="s">
        <v>162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  <c r="V9" s="70"/>
      <c r="W9" s="70"/>
      <c r="X9" s="72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</row>
    <row r="10" spans="1:52" ht="16.5" hidden="1" customHeight="1">
      <c r="A10" s="133" t="s">
        <v>44</v>
      </c>
      <c r="B10" s="133" t="s">
        <v>45</v>
      </c>
      <c r="C10" s="76"/>
      <c r="D10" s="135" t="s">
        <v>46</v>
      </c>
      <c r="E10" s="67"/>
      <c r="F10" s="126" t="s">
        <v>50</v>
      </c>
      <c r="G10" s="128"/>
      <c r="H10" s="126" t="s">
        <v>51</v>
      </c>
      <c r="I10" s="127"/>
      <c r="J10" s="127"/>
      <c r="K10" s="128"/>
      <c r="L10" s="126" t="s">
        <v>52</v>
      </c>
      <c r="M10" s="127"/>
      <c r="N10" s="127"/>
      <c r="O10" s="128"/>
      <c r="P10" s="126" t="s">
        <v>53</v>
      </c>
      <c r="Q10" s="127"/>
      <c r="R10" s="127"/>
      <c r="S10" s="127"/>
      <c r="T10" s="128"/>
      <c r="U10" s="126" t="s">
        <v>54</v>
      </c>
      <c r="V10" s="127"/>
      <c r="W10" s="127"/>
      <c r="X10" s="128"/>
      <c r="Y10" s="126" t="s">
        <v>55</v>
      </c>
      <c r="Z10" s="127"/>
      <c r="AA10" s="127"/>
      <c r="AB10" s="127"/>
      <c r="AC10" s="128"/>
      <c r="AD10" s="126" t="s">
        <v>56</v>
      </c>
      <c r="AE10" s="127"/>
      <c r="AF10" s="127"/>
      <c r="AG10" s="127"/>
      <c r="AH10" s="152" t="s">
        <v>57</v>
      </c>
      <c r="AI10" s="127"/>
      <c r="AJ10" s="127"/>
      <c r="AK10" s="127"/>
      <c r="AL10" s="152" t="s">
        <v>58</v>
      </c>
      <c r="AM10" s="127"/>
      <c r="AN10" s="127"/>
      <c r="AO10" s="127"/>
      <c r="AP10" s="127"/>
      <c r="AQ10" s="152" t="s">
        <v>59</v>
      </c>
      <c r="AR10" s="127"/>
      <c r="AS10" s="127"/>
      <c r="AT10" s="127"/>
      <c r="AU10" s="128"/>
      <c r="AV10" s="126" t="s">
        <v>150</v>
      </c>
      <c r="AW10" s="127"/>
      <c r="AX10" s="127"/>
      <c r="AY10" s="127"/>
      <c r="AZ10" s="128"/>
    </row>
    <row r="11" spans="1:52" ht="16.5" hidden="1" customHeight="1">
      <c r="A11" s="134"/>
      <c r="B11" s="134"/>
      <c r="C11" s="77"/>
      <c r="D11" s="136"/>
      <c r="E11" s="77"/>
      <c r="F11" s="68">
        <v>4</v>
      </c>
      <c r="G11" s="68">
        <v>5</v>
      </c>
      <c r="H11" s="68">
        <v>1</v>
      </c>
      <c r="I11" s="68">
        <v>2</v>
      </c>
      <c r="J11" s="68">
        <v>3</v>
      </c>
      <c r="K11" s="68">
        <v>4</v>
      </c>
      <c r="L11" s="68">
        <v>1</v>
      </c>
      <c r="M11" s="68">
        <v>2</v>
      </c>
      <c r="N11" s="68">
        <v>3</v>
      </c>
      <c r="O11" s="68">
        <v>4</v>
      </c>
      <c r="P11" s="68">
        <v>1</v>
      </c>
      <c r="Q11" s="68">
        <v>2</v>
      </c>
      <c r="R11" s="68">
        <v>3</v>
      </c>
      <c r="S11" s="68">
        <v>4</v>
      </c>
      <c r="T11" s="68">
        <v>5</v>
      </c>
      <c r="U11" s="68">
        <v>1</v>
      </c>
      <c r="V11" s="68">
        <v>2</v>
      </c>
      <c r="W11" s="68">
        <v>3</v>
      </c>
      <c r="X11" s="68">
        <v>4</v>
      </c>
      <c r="Y11" s="68">
        <v>1</v>
      </c>
      <c r="Z11" s="68">
        <v>2</v>
      </c>
      <c r="AA11" s="68">
        <v>3</v>
      </c>
      <c r="AB11" s="68">
        <v>4</v>
      </c>
      <c r="AC11" s="68">
        <v>5</v>
      </c>
      <c r="AD11" s="68">
        <v>1</v>
      </c>
      <c r="AE11" s="68">
        <v>2</v>
      </c>
      <c r="AF11" s="68">
        <v>3</v>
      </c>
      <c r="AG11" s="68">
        <v>4</v>
      </c>
      <c r="AH11" s="68">
        <v>1</v>
      </c>
      <c r="AI11" s="68">
        <v>2</v>
      </c>
      <c r="AJ11" s="68">
        <v>3</v>
      </c>
      <c r="AK11" s="68">
        <v>4</v>
      </c>
      <c r="AL11" s="68">
        <v>1</v>
      </c>
      <c r="AM11" s="68">
        <v>2</v>
      </c>
      <c r="AN11" s="68">
        <v>3</v>
      </c>
      <c r="AO11" s="68">
        <v>4</v>
      </c>
      <c r="AP11" s="68">
        <v>5</v>
      </c>
      <c r="AQ11" s="68">
        <v>1</v>
      </c>
      <c r="AR11" s="68">
        <v>2</v>
      </c>
      <c r="AS11" s="68">
        <v>3</v>
      </c>
      <c r="AT11" s="68">
        <v>4</v>
      </c>
      <c r="AU11" s="68">
        <v>5</v>
      </c>
      <c r="AV11" s="68">
        <v>1</v>
      </c>
      <c r="AW11" s="68">
        <v>2</v>
      </c>
      <c r="AX11" s="68">
        <v>3</v>
      </c>
      <c r="AY11" s="68">
        <v>4</v>
      </c>
      <c r="AZ11" s="68">
        <v>5</v>
      </c>
    </row>
    <row r="12" spans="1:52" ht="15.75" hidden="1" customHeight="1">
      <c r="A12" s="150" t="s">
        <v>163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3"/>
    </row>
    <row r="13" spans="1:52" ht="16.5" hidden="1" customHeight="1">
      <c r="A13" s="137">
        <v>3</v>
      </c>
      <c r="B13" s="140" t="s">
        <v>164</v>
      </c>
      <c r="C13" s="71" t="s">
        <v>165</v>
      </c>
      <c r="D13" s="70" t="s">
        <v>154</v>
      </c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2"/>
      <c r="AB13" s="72"/>
      <c r="AC13" s="71"/>
      <c r="AD13" s="70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</row>
    <row r="14" spans="1:52" ht="16.5" hidden="1" customHeight="1">
      <c r="A14" s="138"/>
      <c r="B14" s="138"/>
      <c r="C14" s="71" t="s">
        <v>166</v>
      </c>
      <c r="D14" s="70" t="s">
        <v>154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2"/>
      <c r="AC14" s="71"/>
      <c r="AD14" s="70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</row>
    <row r="15" spans="1:52" ht="16.5" hidden="1" customHeight="1">
      <c r="A15" s="138"/>
      <c r="B15" s="138"/>
      <c r="C15" s="71" t="s">
        <v>167</v>
      </c>
      <c r="D15" s="70" t="s">
        <v>154</v>
      </c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2"/>
      <c r="AB15" s="72"/>
      <c r="AC15" s="71"/>
      <c r="AD15" s="70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</row>
    <row r="16" spans="1:52" ht="16.5" hidden="1" customHeight="1">
      <c r="A16" s="139"/>
      <c r="B16" s="139"/>
      <c r="C16" s="71" t="s">
        <v>168</v>
      </c>
      <c r="D16" s="70" t="s">
        <v>154</v>
      </c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2"/>
      <c r="AB16" s="72"/>
      <c r="AC16" s="71"/>
      <c r="AD16" s="70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2" ht="16.5" hidden="1" customHeight="1">
      <c r="A17" s="141">
        <v>4</v>
      </c>
      <c r="B17" s="142" t="s">
        <v>169</v>
      </c>
      <c r="C17" s="71" t="s">
        <v>170</v>
      </c>
      <c r="D17" s="70" t="s">
        <v>154</v>
      </c>
      <c r="E17" s="7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0"/>
      <c r="AB17" s="70"/>
      <c r="AC17" s="71"/>
      <c r="AD17" s="70"/>
      <c r="AE17" s="71"/>
      <c r="AF17" s="71"/>
      <c r="AG17" s="72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</row>
    <row r="18" spans="1:52" ht="16.5" hidden="1" customHeight="1">
      <c r="A18" s="138"/>
      <c r="B18" s="138"/>
      <c r="C18" s="71" t="s">
        <v>171</v>
      </c>
      <c r="D18" s="70" t="s">
        <v>154</v>
      </c>
      <c r="E18" s="70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0"/>
      <c r="AB18" s="70"/>
      <c r="AC18" s="71"/>
      <c r="AD18" s="70"/>
      <c r="AE18" s="71"/>
      <c r="AF18" s="71"/>
      <c r="AG18" s="72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</row>
    <row r="19" spans="1:52" ht="16.5" hidden="1" customHeight="1">
      <c r="A19" s="136"/>
      <c r="B19" s="136"/>
      <c r="C19" s="71" t="s">
        <v>172</v>
      </c>
      <c r="D19" s="70" t="s">
        <v>154</v>
      </c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0"/>
      <c r="AB19" s="70"/>
      <c r="AC19" s="71"/>
      <c r="AD19" s="70"/>
      <c r="AE19" s="71"/>
      <c r="AF19" s="71"/>
      <c r="AG19" s="72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</row>
    <row r="20" spans="1:52" ht="47.25" customHeight="1">
      <c r="A20" s="143">
        <v>3</v>
      </c>
      <c r="B20" s="145" t="s">
        <v>109</v>
      </c>
      <c r="C20" s="78" t="s">
        <v>173</v>
      </c>
      <c r="D20" s="70" t="s">
        <v>154</v>
      </c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0"/>
      <c r="AB20" s="70"/>
      <c r="AC20" s="71"/>
      <c r="AD20" s="70"/>
      <c r="AE20" s="72">
        <v>7</v>
      </c>
      <c r="AF20" s="71"/>
      <c r="AG20" s="70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</row>
    <row r="21" spans="1:52" ht="45.75" customHeight="1">
      <c r="A21" s="144"/>
      <c r="B21" s="130"/>
      <c r="C21" s="71" t="s">
        <v>174</v>
      </c>
      <c r="D21" s="70" t="s">
        <v>154</v>
      </c>
      <c r="E21" s="70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0"/>
      <c r="AB21" s="70"/>
      <c r="AC21" s="71"/>
      <c r="AD21" s="70"/>
      <c r="AE21" s="72">
        <v>7</v>
      </c>
      <c r="AF21" s="71"/>
      <c r="AG21" s="70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</row>
    <row r="22" spans="1:52" ht="30.75" customHeight="1">
      <c r="A22" s="144"/>
      <c r="B22" s="130"/>
      <c r="C22" s="71" t="s">
        <v>175</v>
      </c>
      <c r="D22" s="70" t="s">
        <v>154</v>
      </c>
      <c r="E22" s="7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0"/>
      <c r="AB22" s="70"/>
      <c r="AC22" s="71"/>
      <c r="AD22" s="70"/>
      <c r="AE22" s="72">
        <v>7</v>
      </c>
      <c r="AF22" s="71"/>
      <c r="AG22" s="70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</row>
    <row r="23" spans="1:52" ht="48.75" customHeight="1">
      <c r="A23" s="144"/>
      <c r="B23" s="131"/>
      <c r="C23" s="78" t="s">
        <v>176</v>
      </c>
      <c r="D23" s="70" t="s">
        <v>154</v>
      </c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0"/>
      <c r="AB23" s="70"/>
      <c r="AC23" s="71"/>
      <c r="AD23" s="70"/>
      <c r="AE23" s="72">
        <v>7</v>
      </c>
      <c r="AF23" s="71"/>
      <c r="AG23" s="70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</row>
    <row r="24" spans="1:52" ht="16.5" hidden="1" customHeight="1">
      <c r="A24" s="146">
        <v>4</v>
      </c>
      <c r="B24" s="147" t="s">
        <v>177</v>
      </c>
      <c r="C24" s="79" t="s">
        <v>178</v>
      </c>
      <c r="D24" s="70" t="s">
        <v>154</v>
      </c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0"/>
      <c r="AB24" s="72"/>
      <c r="AC24" s="71"/>
      <c r="AD24" s="70"/>
      <c r="AE24" s="70"/>
      <c r="AF24" s="71"/>
      <c r="AG24" s="70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</row>
    <row r="25" spans="1:52" ht="40.5" customHeight="1">
      <c r="A25" s="130"/>
      <c r="B25" s="130"/>
      <c r="C25" s="80" t="s">
        <v>179</v>
      </c>
      <c r="D25" s="70" t="s">
        <v>154</v>
      </c>
      <c r="E25" s="70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0"/>
      <c r="AB25" s="70"/>
      <c r="AC25" s="71"/>
      <c r="AD25" s="70"/>
      <c r="AE25" s="72">
        <v>14</v>
      </c>
      <c r="AF25" s="71"/>
      <c r="AG25" s="70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</row>
    <row r="26" spans="1:52" ht="39" customHeight="1">
      <c r="A26" s="131"/>
      <c r="B26" s="130"/>
      <c r="C26" s="71" t="s">
        <v>180</v>
      </c>
      <c r="D26" s="70" t="s">
        <v>154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0"/>
      <c r="AB26" s="70"/>
      <c r="AC26" s="71"/>
      <c r="AD26" s="70"/>
      <c r="AE26" s="81"/>
      <c r="AF26" s="71"/>
      <c r="AG26" s="70"/>
      <c r="AH26" s="71"/>
      <c r="AI26" s="71"/>
      <c r="AJ26" s="71"/>
      <c r="AK26" s="72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</row>
    <row r="27" spans="1:52" ht="54.75" customHeight="1">
      <c r="A27" s="146">
        <v>5</v>
      </c>
      <c r="B27" s="145" t="s">
        <v>181</v>
      </c>
      <c r="C27" s="71" t="s">
        <v>182</v>
      </c>
      <c r="D27" s="70" t="s">
        <v>154</v>
      </c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0"/>
      <c r="AD27" s="70"/>
      <c r="AE27" s="70"/>
      <c r="AF27" s="70"/>
      <c r="AG27" s="71"/>
      <c r="AH27" s="71"/>
      <c r="AI27" s="71"/>
      <c r="AJ27" s="72"/>
      <c r="AK27" s="81"/>
      <c r="AL27" s="82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</row>
    <row r="28" spans="1:52" ht="16.5" hidden="1" customHeight="1">
      <c r="A28" s="130"/>
      <c r="B28" s="130"/>
      <c r="C28" s="71" t="s">
        <v>183</v>
      </c>
      <c r="D28" s="70" t="s">
        <v>154</v>
      </c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0"/>
      <c r="AD28" s="70"/>
      <c r="AE28" s="70"/>
      <c r="AF28" s="70"/>
      <c r="AG28" s="71"/>
      <c r="AH28" s="71"/>
      <c r="AI28" s="71"/>
      <c r="AJ28" s="71"/>
      <c r="AK28" s="72"/>
      <c r="AL28" s="83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</row>
    <row r="29" spans="1:52" ht="16.5" hidden="1" customHeight="1">
      <c r="A29" s="131"/>
      <c r="B29" s="131"/>
      <c r="C29" s="71" t="s">
        <v>184</v>
      </c>
      <c r="D29" s="70" t="s">
        <v>154</v>
      </c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0"/>
      <c r="AD29" s="70"/>
      <c r="AE29" s="70"/>
      <c r="AF29" s="70"/>
      <c r="AG29" s="71"/>
      <c r="AH29" s="71"/>
      <c r="AI29" s="71"/>
      <c r="AJ29" s="71"/>
      <c r="AK29" s="72"/>
      <c r="AL29" s="70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</row>
    <row r="30" spans="1:52" ht="71.25" hidden="1" customHeight="1">
      <c r="A30" s="84">
        <v>8</v>
      </c>
      <c r="B30" s="71" t="s">
        <v>120</v>
      </c>
      <c r="C30" s="71" t="s">
        <v>185</v>
      </c>
      <c r="D30" s="70" t="s">
        <v>154</v>
      </c>
      <c r="E30" s="70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0"/>
      <c r="AH30" s="70"/>
      <c r="AI30" s="70"/>
      <c r="AJ30" s="71"/>
      <c r="AK30" s="71"/>
      <c r="AL30" s="71"/>
      <c r="AM30" s="85">
        <v>40429</v>
      </c>
      <c r="AN30" s="72" t="s">
        <v>186</v>
      </c>
      <c r="AO30" s="72" t="s">
        <v>187</v>
      </c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</row>
    <row r="31" spans="1:52" ht="50.25" customHeight="1">
      <c r="A31" s="86">
        <v>6</v>
      </c>
      <c r="B31" s="78" t="s">
        <v>126</v>
      </c>
      <c r="C31" s="78" t="s">
        <v>188</v>
      </c>
      <c r="D31" s="70" t="s">
        <v>154</v>
      </c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0"/>
      <c r="AG31" s="70"/>
      <c r="AH31" s="70"/>
      <c r="AI31" s="70"/>
      <c r="AJ31" s="71"/>
      <c r="AK31" s="71"/>
      <c r="AL31" s="71"/>
      <c r="AM31" s="85">
        <v>40429</v>
      </c>
      <c r="AN31" s="72" t="s">
        <v>186</v>
      </c>
      <c r="AO31" s="72" t="s">
        <v>187</v>
      </c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</row>
    <row r="32" spans="1:52" ht="40.5" customHeight="1">
      <c r="A32" s="146">
        <v>7</v>
      </c>
      <c r="B32" s="145" t="s">
        <v>189</v>
      </c>
      <c r="C32" s="78" t="s">
        <v>190</v>
      </c>
      <c r="D32" s="70" t="s">
        <v>154</v>
      </c>
      <c r="E32" s="70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2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</row>
    <row r="33" spans="1:52" ht="51" customHeight="1">
      <c r="A33" s="131"/>
      <c r="B33" s="131"/>
      <c r="C33" s="78" t="s">
        <v>191</v>
      </c>
      <c r="D33" s="70" t="s">
        <v>154</v>
      </c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2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</row>
    <row r="34" spans="1:52" ht="42.75">
      <c r="A34" s="87">
        <v>8</v>
      </c>
      <c r="B34" s="88" t="s">
        <v>134</v>
      </c>
      <c r="C34" s="78" t="s">
        <v>192</v>
      </c>
      <c r="D34" s="70" t="s">
        <v>154</v>
      </c>
      <c r="E34" s="7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2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</row>
    <row r="35" spans="1:52" ht="62.25" hidden="1" customHeight="1">
      <c r="A35" s="146">
        <v>9</v>
      </c>
      <c r="B35" s="145" t="s">
        <v>193</v>
      </c>
      <c r="C35" s="71" t="s">
        <v>182</v>
      </c>
      <c r="D35" s="70" t="s">
        <v>154</v>
      </c>
      <c r="E35" s="70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2"/>
      <c r="AO35" s="81"/>
      <c r="AP35" s="89"/>
      <c r="AQ35" s="71"/>
      <c r="AR35" s="71"/>
      <c r="AS35" s="71"/>
      <c r="AT35" s="71"/>
      <c r="AU35" s="71"/>
      <c r="AV35" s="71"/>
      <c r="AW35" s="71"/>
      <c r="AX35" s="71"/>
      <c r="AY35" s="71"/>
      <c r="AZ35" s="71"/>
    </row>
    <row r="36" spans="1:52" ht="58.5" customHeight="1">
      <c r="A36" s="131"/>
      <c r="B36" s="131"/>
      <c r="C36" s="78" t="s">
        <v>194</v>
      </c>
      <c r="D36" s="70" t="s">
        <v>154</v>
      </c>
      <c r="E36" s="70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2"/>
      <c r="AO36" s="70"/>
      <c r="AP36" s="90"/>
      <c r="AQ36" s="91"/>
      <c r="AR36" s="71"/>
      <c r="AS36" s="71"/>
      <c r="AT36" s="71"/>
      <c r="AU36" s="71"/>
      <c r="AV36" s="71"/>
      <c r="AW36" s="71"/>
      <c r="AX36" s="71"/>
      <c r="AY36" s="71"/>
      <c r="AZ36" s="71"/>
    </row>
    <row r="37" spans="1:52" ht="50.25" customHeight="1">
      <c r="A37" s="84">
        <v>10</v>
      </c>
      <c r="B37" s="78" t="s">
        <v>138</v>
      </c>
      <c r="C37" s="78" t="s">
        <v>195</v>
      </c>
      <c r="D37" s="70" t="s">
        <v>154</v>
      </c>
      <c r="E37" s="70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2"/>
      <c r="AR37" s="81"/>
      <c r="AS37" s="71"/>
      <c r="AT37" s="71"/>
      <c r="AU37" s="71"/>
      <c r="AV37" s="71"/>
      <c r="AW37" s="71"/>
      <c r="AX37" s="71"/>
      <c r="AY37" s="71"/>
      <c r="AZ37" s="71"/>
    </row>
    <row r="38" spans="1:52" ht="16.5" customHeight="1">
      <c r="A38" s="148" t="s">
        <v>44</v>
      </c>
      <c r="B38" s="148" t="s">
        <v>45</v>
      </c>
      <c r="C38" s="76"/>
      <c r="D38" s="149" t="s">
        <v>46</v>
      </c>
      <c r="E38" s="67"/>
      <c r="F38" s="126" t="s">
        <v>50</v>
      </c>
      <c r="G38" s="128"/>
      <c r="H38" s="126" t="s">
        <v>51</v>
      </c>
      <c r="I38" s="127"/>
      <c r="J38" s="127"/>
      <c r="K38" s="128"/>
      <c r="L38" s="126" t="s">
        <v>52</v>
      </c>
      <c r="M38" s="127"/>
      <c r="N38" s="127"/>
      <c r="O38" s="128"/>
      <c r="P38" s="126" t="s">
        <v>53</v>
      </c>
      <c r="Q38" s="127"/>
      <c r="R38" s="127"/>
      <c r="S38" s="127"/>
      <c r="T38" s="128"/>
      <c r="U38" s="126" t="s">
        <v>54</v>
      </c>
      <c r="V38" s="127"/>
      <c r="W38" s="127"/>
      <c r="X38" s="128"/>
      <c r="Y38" s="126" t="s">
        <v>55</v>
      </c>
      <c r="Z38" s="127"/>
      <c r="AA38" s="127"/>
      <c r="AB38" s="127"/>
      <c r="AC38" s="128"/>
      <c r="AD38" s="126" t="s">
        <v>56</v>
      </c>
      <c r="AE38" s="127"/>
      <c r="AF38" s="127"/>
      <c r="AG38" s="127"/>
      <c r="AH38" s="152" t="s">
        <v>57</v>
      </c>
      <c r="AI38" s="127"/>
      <c r="AJ38" s="127"/>
      <c r="AK38" s="127"/>
      <c r="AL38" s="152" t="s">
        <v>58</v>
      </c>
      <c r="AM38" s="127"/>
      <c r="AN38" s="127"/>
      <c r="AO38" s="127"/>
      <c r="AP38" s="127"/>
      <c r="AQ38" s="152" t="s">
        <v>59</v>
      </c>
      <c r="AR38" s="127"/>
      <c r="AS38" s="127"/>
      <c r="AT38" s="127"/>
      <c r="AU38" s="128"/>
      <c r="AV38" s="126" t="s">
        <v>150</v>
      </c>
      <c r="AW38" s="127"/>
      <c r="AX38" s="127"/>
      <c r="AY38" s="127"/>
      <c r="AZ38" s="128"/>
    </row>
    <row r="39" spans="1:52" ht="16.5" customHeight="1">
      <c r="A39" s="131"/>
      <c r="B39" s="131"/>
      <c r="C39" s="77"/>
      <c r="D39" s="131"/>
      <c r="E39" s="77"/>
      <c r="F39" s="68">
        <v>4</v>
      </c>
      <c r="G39" s="68">
        <v>5</v>
      </c>
      <c r="H39" s="68">
        <v>1</v>
      </c>
      <c r="I39" s="68">
        <v>2</v>
      </c>
      <c r="J39" s="68">
        <v>3</v>
      </c>
      <c r="K39" s="68">
        <v>4</v>
      </c>
      <c r="L39" s="68">
        <v>1</v>
      </c>
      <c r="M39" s="68">
        <v>2</v>
      </c>
      <c r="N39" s="68">
        <v>3</v>
      </c>
      <c r="O39" s="68">
        <v>4</v>
      </c>
      <c r="P39" s="68">
        <v>1</v>
      </c>
      <c r="Q39" s="68">
        <v>2</v>
      </c>
      <c r="R39" s="68">
        <v>3</v>
      </c>
      <c r="S39" s="68">
        <v>4</v>
      </c>
      <c r="T39" s="68">
        <v>5</v>
      </c>
      <c r="U39" s="68">
        <v>1</v>
      </c>
      <c r="V39" s="68">
        <v>2</v>
      </c>
      <c r="W39" s="68">
        <v>3</v>
      </c>
      <c r="X39" s="68">
        <v>4</v>
      </c>
      <c r="Y39" s="68">
        <v>1</v>
      </c>
      <c r="Z39" s="68">
        <v>2</v>
      </c>
      <c r="AA39" s="68">
        <v>3</v>
      </c>
      <c r="AB39" s="68">
        <v>4</v>
      </c>
      <c r="AC39" s="68">
        <v>5</v>
      </c>
      <c r="AD39" s="68">
        <v>1</v>
      </c>
      <c r="AE39" s="68">
        <v>2</v>
      </c>
      <c r="AF39" s="68">
        <v>3</v>
      </c>
      <c r="AG39" s="68">
        <v>4</v>
      </c>
      <c r="AH39" s="68">
        <v>1</v>
      </c>
      <c r="AI39" s="68">
        <v>2</v>
      </c>
      <c r="AJ39" s="68">
        <v>3</v>
      </c>
      <c r="AK39" s="68">
        <v>4</v>
      </c>
      <c r="AL39" s="68">
        <v>1</v>
      </c>
      <c r="AM39" s="68">
        <v>2</v>
      </c>
      <c r="AN39" s="68">
        <v>3</v>
      </c>
      <c r="AO39" s="68">
        <v>4</v>
      </c>
      <c r="AP39" s="68">
        <v>5</v>
      </c>
      <c r="AQ39" s="68">
        <v>1</v>
      </c>
      <c r="AR39" s="68">
        <v>2</v>
      </c>
      <c r="AS39" s="68">
        <v>3</v>
      </c>
      <c r="AT39" s="68">
        <v>4</v>
      </c>
      <c r="AU39" s="68">
        <v>5</v>
      </c>
      <c r="AV39" s="68">
        <v>1</v>
      </c>
      <c r="AW39" s="68">
        <v>2</v>
      </c>
      <c r="AX39" s="68">
        <v>3</v>
      </c>
      <c r="AY39" s="68">
        <v>4</v>
      </c>
      <c r="AZ39" s="68">
        <v>5</v>
      </c>
    </row>
    <row r="40" spans="1:52" ht="16.5" customHeight="1">
      <c r="A40" s="150" t="s">
        <v>196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</row>
    <row r="41" spans="1:52" ht="43.5" customHeight="1">
      <c r="A41" s="92">
        <v>11</v>
      </c>
      <c r="B41" s="69" t="s">
        <v>144</v>
      </c>
      <c r="C41" s="69" t="s">
        <v>197</v>
      </c>
      <c r="D41" s="70" t="s">
        <v>154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2"/>
      <c r="AX41" s="72"/>
      <c r="AY41" s="70"/>
      <c r="AZ41" s="70"/>
    </row>
    <row r="42" spans="1:52" ht="30.75" customHeight="1">
      <c r="A42" s="92">
        <v>12</v>
      </c>
      <c r="B42" s="69" t="s">
        <v>198</v>
      </c>
      <c r="C42" s="69" t="s">
        <v>199</v>
      </c>
      <c r="D42" s="81" t="s">
        <v>154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2"/>
      <c r="AY42" s="70"/>
      <c r="AZ42" s="81"/>
    </row>
  </sheetData>
  <mergeCells count="64">
    <mergeCell ref="Y10:AC10"/>
    <mergeCell ref="AD10:AG10"/>
    <mergeCell ref="AH10:AK10"/>
    <mergeCell ref="A12:AZ12"/>
    <mergeCell ref="AL2:AP2"/>
    <mergeCell ref="AQ2:AU2"/>
    <mergeCell ref="AV2:AZ2"/>
    <mergeCell ref="A1:AZ1"/>
    <mergeCell ref="A2:A3"/>
    <mergeCell ref="B2:B3"/>
    <mergeCell ref="C2:C3"/>
    <mergeCell ref="D2:D3"/>
    <mergeCell ref="E2:E3"/>
    <mergeCell ref="F2:G2"/>
    <mergeCell ref="P2:T2"/>
    <mergeCell ref="U2:X2"/>
    <mergeCell ref="Y2:AC2"/>
    <mergeCell ref="AD2:AG2"/>
    <mergeCell ref="AH2:AK2"/>
    <mergeCell ref="F38:G38"/>
    <mergeCell ref="H38:K38"/>
    <mergeCell ref="L38:O38"/>
    <mergeCell ref="AV38:AZ38"/>
    <mergeCell ref="A40:AZ40"/>
    <mergeCell ref="P38:T38"/>
    <mergeCell ref="U38:X38"/>
    <mergeCell ref="Y38:AC38"/>
    <mergeCell ref="AD38:AG38"/>
    <mergeCell ref="AH38:AK38"/>
    <mergeCell ref="AL38:AP38"/>
    <mergeCell ref="AQ38:AU38"/>
    <mergeCell ref="B35:B36"/>
    <mergeCell ref="A35:A36"/>
    <mergeCell ref="A38:A39"/>
    <mergeCell ref="B38:B39"/>
    <mergeCell ref="D38:D39"/>
    <mergeCell ref="A24:A26"/>
    <mergeCell ref="B24:B26"/>
    <mergeCell ref="A27:A29"/>
    <mergeCell ref="B27:B29"/>
    <mergeCell ref="A32:A33"/>
    <mergeCell ref="B32:B33"/>
    <mergeCell ref="A13:A16"/>
    <mergeCell ref="B13:B16"/>
    <mergeCell ref="A17:A19"/>
    <mergeCell ref="B17:B19"/>
    <mergeCell ref="A20:A23"/>
    <mergeCell ref="B20:B23"/>
    <mergeCell ref="H2:K2"/>
    <mergeCell ref="L2:O2"/>
    <mergeCell ref="A5:A8"/>
    <mergeCell ref="B5:B8"/>
    <mergeCell ref="B10:B11"/>
    <mergeCell ref="D10:D11"/>
    <mergeCell ref="L10:O10"/>
    <mergeCell ref="A10:A11"/>
    <mergeCell ref="A4:AZ4"/>
    <mergeCell ref="AL10:AP10"/>
    <mergeCell ref="AQ10:AU10"/>
    <mergeCell ref="AV10:AZ10"/>
    <mergeCell ref="F10:G10"/>
    <mergeCell ref="H10:K10"/>
    <mergeCell ref="P10:T10"/>
    <mergeCell ref="U10:X10"/>
  </mergeCells>
  <hyperlinks>
    <hyperlink ref="E6" r:id="rId1" xr:uid="{00000000-0004-0000-0400-000000000000}"/>
    <hyperlink ref="E7" r:id="rId2" xr:uid="{00000000-0004-0000-0400-000001000000}"/>
    <hyperlink ref="E9" r:id="rId3" xr:uid="{00000000-0004-0000-0400-000002000000}"/>
  </hyperlinks>
  <pageMargins left="0.7" right="0.7" top="0.75" bottom="0.75" header="0" footer="0"/>
  <pageSetup paperSize="9" orientation="portrait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1.5703125" customWidth="1"/>
    <col min="2" max="2" width="47.85546875" customWidth="1"/>
    <col min="3" max="5" width="11.7109375" customWidth="1"/>
    <col min="6" max="11" width="15.5703125" customWidth="1"/>
    <col min="12" max="26" width="11.5703125" customWidth="1"/>
  </cols>
  <sheetData>
    <row r="1" spans="1:26" ht="49.5">
      <c r="A1" s="93" t="s">
        <v>200</v>
      </c>
      <c r="B1" s="94" t="s">
        <v>45</v>
      </c>
      <c r="C1" s="94" t="s">
        <v>48</v>
      </c>
      <c r="D1" s="94" t="s">
        <v>47</v>
      </c>
      <c r="E1" s="94" t="s">
        <v>201</v>
      </c>
      <c r="F1" s="94" t="s">
        <v>49</v>
      </c>
      <c r="G1" s="94" t="s">
        <v>202</v>
      </c>
      <c r="H1" s="94" t="s">
        <v>203</v>
      </c>
      <c r="I1" s="94" t="s">
        <v>204</v>
      </c>
      <c r="J1" s="94" t="s">
        <v>205</v>
      </c>
      <c r="K1" s="94" t="s">
        <v>206</v>
      </c>
      <c r="L1" s="93" t="s">
        <v>207</v>
      </c>
      <c r="M1" s="93" t="s">
        <v>208</v>
      </c>
      <c r="N1" s="93" t="s">
        <v>209</v>
      </c>
      <c r="O1" s="93" t="s">
        <v>210</v>
      </c>
      <c r="P1" s="93" t="s">
        <v>211</v>
      </c>
      <c r="Q1" s="93" t="s">
        <v>212</v>
      </c>
      <c r="R1" s="93" t="s">
        <v>213</v>
      </c>
      <c r="S1" s="93" t="s">
        <v>214</v>
      </c>
      <c r="T1" s="93" t="s">
        <v>215</v>
      </c>
      <c r="U1" s="95">
        <v>1</v>
      </c>
      <c r="V1" s="95">
        <v>2</v>
      </c>
      <c r="W1" s="95">
        <v>3</v>
      </c>
      <c r="X1" s="95">
        <v>4</v>
      </c>
      <c r="Y1" s="95">
        <v>5</v>
      </c>
      <c r="Z1" s="96">
        <f ca="1">+TODAY()-M16+1</f>
        <v>44958</v>
      </c>
    </row>
    <row r="2" spans="1:26" ht="16.5">
      <c r="A2" s="97">
        <v>1</v>
      </c>
      <c r="B2" s="98" t="s">
        <v>65</v>
      </c>
      <c r="C2" s="99" t="s">
        <v>216</v>
      </c>
      <c r="D2" s="99">
        <v>2022</v>
      </c>
      <c r="E2" s="99">
        <v>3</v>
      </c>
      <c r="F2" s="99">
        <v>5</v>
      </c>
      <c r="G2" s="100">
        <f ca="1">IF(VLOOKUP(A2,GENERAL!$A$6:$BB$51,54,0)=0,TODAY()-M2+1,VLOOKUP(A2,GENERAL!$A$6:$BB$51,54,0))</f>
        <v>44651</v>
      </c>
      <c r="H2" s="99">
        <f t="shared" ref="H2:H34" ca="1" si="0">YEAR(G2)</f>
        <v>2022</v>
      </c>
      <c r="I2" s="99">
        <f t="shared" ref="I2:I34" ca="1" si="1">MONTH(G2)</f>
        <v>3</v>
      </c>
      <c r="J2" s="101">
        <f t="shared" ref="J2:J34" ca="1" si="2">DAY(G2)/7</f>
        <v>4.4285714285714288</v>
      </c>
      <c r="K2" s="101">
        <f t="shared" ref="K2:K34" ca="1" si="3">IF(J2&lt;=1,1,IF(AND(J2&gt;1,J2&lt;=2),2,IF(AND(J2&gt;2,J2&lt;=3),3,IF(AND(J2&gt;3,J2&lt;=4),4,IF(J2&gt;4,5,0)))))</f>
        <v>5</v>
      </c>
      <c r="L2" s="102">
        <f t="shared" ref="L2:L34" ca="1" si="4">MONTH(TODAY())</f>
        <v>2</v>
      </c>
      <c r="M2" s="102">
        <f t="shared" ref="M2:M34" ca="1" si="5">DAY(TODAY())</f>
        <v>1</v>
      </c>
      <c r="N2" s="102">
        <f t="shared" ref="N2:N34" ca="1" si="6">+M2/7</f>
        <v>0.14285714285714285</v>
      </c>
      <c r="O2" s="102">
        <f t="shared" ref="O2:O34" ca="1" si="7">IF(N2&lt;=1,1,IF(AND(N2&gt;1,N2&lt;=2),2,IF(AND(N2&gt;2,N2&lt;=3),3,IF(AND(N2&gt;3,N2&lt;=4),4,IF(N2&gt;4,5,0)))))</f>
        <v>1</v>
      </c>
      <c r="P2" s="102">
        <f t="shared" ref="P2:P34" ca="1" si="8">IF(U2=1,U2,MAX(U2:Y2))</f>
        <v>1</v>
      </c>
      <c r="Q2" s="102">
        <f t="shared" ref="Q2:R2" ca="1" si="9">IF(H2&lt;=D2,1,0)</f>
        <v>1</v>
      </c>
      <c r="R2" s="102">
        <f t="shared" ca="1" si="9"/>
        <v>1</v>
      </c>
      <c r="S2" s="102">
        <f t="shared" ref="S2:S13" ca="1" si="10">IF(O2&lt;=F2,1,0)</f>
        <v>1</v>
      </c>
      <c r="T2" s="103">
        <f t="shared" ref="T2:T34" ca="1" si="11">IF(AND(D2=2022,E2-L2&gt;=1),1,IF(D2=2023,1,0))</f>
        <v>1</v>
      </c>
      <c r="U2" s="95">
        <f t="shared" ref="U2:U34" ca="1" si="12">IF(AND(Q2=1,R2=1,S2=1,G2&lt;&gt;$Z$1),1,0)</f>
        <v>1</v>
      </c>
      <c r="V2" s="104">
        <f t="shared" ref="V2:V34" ca="1" si="13">IF(AND(Q2=1,R2=1,S2=0,G2&lt;&gt;$Z$1),2,0)</f>
        <v>0</v>
      </c>
      <c r="W2" s="95">
        <f t="shared" ref="W2:W34" ca="1" si="14">+IF(AND(T2&lt;&gt;1,G2=$Z$1),3,0)</f>
        <v>0</v>
      </c>
      <c r="X2" s="95">
        <f t="shared" ref="X2:X34" ca="1" si="15">IF(T2=1,4,0)</f>
        <v>4</v>
      </c>
      <c r="Y2" s="95">
        <f t="shared" ref="Y2:Y34" ca="1" si="16">IF(AND(H2=D2,I2&gt;=E2,G2&lt;&gt;$Z$1,U2=0),5,0)</f>
        <v>0</v>
      </c>
      <c r="Z2" s="95"/>
    </row>
    <row r="3" spans="1:26" ht="16.5">
      <c r="A3" s="97">
        <v>2</v>
      </c>
      <c r="B3" s="98" t="s">
        <v>68</v>
      </c>
      <c r="C3" s="99" t="s">
        <v>216</v>
      </c>
      <c r="D3" s="99">
        <v>2022</v>
      </c>
      <c r="E3" s="99">
        <v>3</v>
      </c>
      <c r="F3" s="99">
        <v>4</v>
      </c>
      <c r="G3" s="100">
        <f ca="1">IF(VLOOKUP(A3,GENERAL!$A$6:$BB$51,54,0)=0,TODAY()-M3+1,VLOOKUP(A3,GENERAL!$A$6:$BB$51,54,0))</f>
        <v>44651</v>
      </c>
      <c r="H3" s="99">
        <f t="shared" ca="1" si="0"/>
        <v>2022</v>
      </c>
      <c r="I3" s="99">
        <f t="shared" ca="1" si="1"/>
        <v>3</v>
      </c>
      <c r="J3" s="101">
        <f t="shared" ca="1" si="2"/>
        <v>4.4285714285714288</v>
      </c>
      <c r="K3" s="101">
        <f t="shared" ca="1" si="3"/>
        <v>5</v>
      </c>
      <c r="L3" s="102">
        <f t="shared" ca="1" si="4"/>
        <v>2</v>
      </c>
      <c r="M3" s="102">
        <f t="shared" ca="1" si="5"/>
        <v>1</v>
      </c>
      <c r="N3" s="102">
        <f t="shared" ca="1" si="6"/>
        <v>0.14285714285714285</v>
      </c>
      <c r="O3" s="102">
        <f t="shared" ca="1" si="7"/>
        <v>1</v>
      </c>
      <c r="P3" s="102">
        <f t="shared" ca="1" si="8"/>
        <v>1</v>
      </c>
      <c r="Q3" s="102">
        <f t="shared" ref="Q3:R3" ca="1" si="17">IF(H3&lt;=D3,1,0)</f>
        <v>1</v>
      </c>
      <c r="R3" s="102">
        <f t="shared" ca="1" si="17"/>
        <v>1</v>
      </c>
      <c r="S3" s="102">
        <f t="shared" ca="1" si="10"/>
        <v>1</v>
      </c>
      <c r="T3" s="103">
        <f t="shared" ca="1" si="11"/>
        <v>1</v>
      </c>
      <c r="U3" s="95">
        <f t="shared" ca="1" si="12"/>
        <v>1</v>
      </c>
      <c r="V3" s="104">
        <f t="shared" ca="1" si="13"/>
        <v>0</v>
      </c>
      <c r="W3" s="95">
        <f t="shared" ca="1" si="14"/>
        <v>0</v>
      </c>
      <c r="X3" s="95">
        <f t="shared" ca="1" si="15"/>
        <v>4</v>
      </c>
      <c r="Y3" s="95">
        <f t="shared" ca="1" si="16"/>
        <v>0</v>
      </c>
      <c r="Z3" s="95"/>
    </row>
    <row r="4" spans="1:26" ht="16.5">
      <c r="A4" s="97">
        <v>3</v>
      </c>
      <c r="B4" s="98" t="s">
        <v>70</v>
      </c>
      <c r="C4" s="99" t="s">
        <v>216</v>
      </c>
      <c r="D4" s="99">
        <v>2022</v>
      </c>
      <c r="E4" s="99">
        <v>3</v>
      </c>
      <c r="F4" s="99">
        <v>4</v>
      </c>
      <c r="G4" s="100">
        <f ca="1">IF(VLOOKUP(A4,GENERAL!$A$6:$BB$51,54,0)=0,TODAY()-M4+1,VLOOKUP(A4,GENERAL!$A$6:$BB$51,54,0))</f>
        <v>44671</v>
      </c>
      <c r="H4" s="99">
        <f t="shared" ca="1" si="0"/>
        <v>2022</v>
      </c>
      <c r="I4" s="99">
        <f t="shared" ca="1" si="1"/>
        <v>4</v>
      </c>
      <c r="J4" s="101">
        <f t="shared" ca="1" si="2"/>
        <v>2.8571428571428572</v>
      </c>
      <c r="K4" s="101">
        <f t="shared" ca="1" si="3"/>
        <v>3</v>
      </c>
      <c r="L4" s="102">
        <f t="shared" ca="1" si="4"/>
        <v>2</v>
      </c>
      <c r="M4" s="102">
        <f t="shared" ca="1" si="5"/>
        <v>1</v>
      </c>
      <c r="N4" s="102">
        <f t="shared" ca="1" si="6"/>
        <v>0.14285714285714285</v>
      </c>
      <c r="O4" s="102">
        <f t="shared" ca="1" si="7"/>
        <v>1</v>
      </c>
      <c r="P4" s="102">
        <f t="shared" ca="1" si="8"/>
        <v>5</v>
      </c>
      <c r="Q4" s="102">
        <f t="shared" ref="Q4:R4" ca="1" si="18">IF(H4&lt;=D4,1,0)</f>
        <v>1</v>
      </c>
      <c r="R4" s="102">
        <f t="shared" ca="1" si="18"/>
        <v>0</v>
      </c>
      <c r="S4" s="102">
        <f t="shared" ca="1" si="10"/>
        <v>1</v>
      </c>
      <c r="T4" s="103">
        <f t="shared" ca="1" si="11"/>
        <v>1</v>
      </c>
      <c r="U4" s="95">
        <f t="shared" ca="1" si="12"/>
        <v>0</v>
      </c>
      <c r="V4" s="104">
        <f t="shared" ca="1" si="13"/>
        <v>0</v>
      </c>
      <c r="W4" s="95">
        <f t="shared" ca="1" si="14"/>
        <v>0</v>
      </c>
      <c r="X4" s="95">
        <f t="shared" ca="1" si="15"/>
        <v>4</v>
      </c>
      <c r="Y4" s="95">
        <f t="shared" ca="1" si="16"/>
        <v>5</v>
      </c>
      <c r="Z4" s="95"/>
    </row>
    <row r="5" spans="1:26" ht="16.5">
      <c r="A5" s="102">
        <v>4</v>
      </c>
      <c r="B5" s="105" t="s">
        <v>74</v>
      </c>
      <c r="C5" s="99" t="s">
        <v>217</v>
      </c>
      <c r="D5" s="99">
        <v>2022</v>
      </c>
      <c r="E5" s="99">
        <v>5</v>
      </c>
      <c r="F5" s="99">
        <v>2</v>
      </c>
      <c r="G5" s="100">
        <f ca="1">IF(VLOOKUP(A5,GENERAL!$A$6:$BB$51,54,0)=0,TODAY()-M5+1,VLOOKUP(A5,GENERAL!$A$6:$BB$51,54,0))</f>
        <v>44810</v>
      </c>
      <c r="H5" s="99">
        <f t="shared" ca="1" si="0"/>
        <v>2022</v>
      </c>
      <c r="I5" s="99">
        <f t="shared" ca="1" si="1"/>
        <v>9</v>
      </c>
      <c r="J5" s="101">
        <f t="shared" ca="1" si="2"/>
        <v>0.8571428571428571</v>
      </c>
      <c r="K5" s="101">
        <f t="shared" ca="1" si="3"/>
        <v>1</v>
      </c>
      <c r="L5" s="102">
        <f t="shared" ca="1" si="4"/>
        <v>2</v>
      </c>
      <c r="M5" s="102">
        <f t="shared" ca="1" si="5"/>
        <v>1</v>
      </c>
      <c r="N5" s="102">
        <f t="shared" ca="1" si="6"/>
        <v>0.14285714285714285</v>
      </c>
      <c r="O5" s="102">
        <f t="shared" ca="1" si="7"/>
        <v>1</v>
      </c>
      <c r="P5" s="102">
        <f t="shared" ca="1" si="8"/>
        <v>5</v>
      </c>
      <c r="Q5" s="102">
        <f t="shared" ref="Q5:R5" ca="1" si="19">IF(H5&lt;=D5,1,0)</f>
        <v>1</v>
      </c>
      <c r="R5" s="102">
        <f t="shared" ca="1" si="19"/>
        <v>0</v>
      </c>
      <c r="S5" s="102">
        <f t="shared" ca="1" si="10"/>
        <v>1</v>
      </c>
      <c r="T5" s="103">
        <f t="shared" ca="1" si="11"/>
        <v>1</v>
      </c>
      <c r="U5" s="95">
        <f t="shared" ca="1" si="12"/>
        <v>0</v>
      </c>
      <c r="V5" s="104">
        <f t="shared" ca="1" si="13"/>
        <v>0</v>
      </c>
      <c r="W5" s="95">
        <f t="shared" ca="1" si="14"/>
        <v>0</v>
      </c>
      <c r="X5" s="95">
        <f t="shared" ca="1" si="15"/>
        <v>4</v>
      </c>
      <c r="Y5" s="95">
        <f t="shared" ca="1" si="16"/>
        <v>5</v>
      </c>
      <c r="Z5" s="16"/>
    </row>
    <row r="6" spans="1:26" ht="33">
      <c r="A6" s="102">
        <f t="shared" ref="A6:A34" si="20">+A5+1</f>
        <v>5</v>
      </c>
      <c r="B6" s="105" t="s">
        <v>76</v>
      </c>
      <c r="C6" s="99" t="s">
        <v>217</v>
      </c>
      <c r="D6" s="99">
        <v>2022</v>
      </c>
      <c r="E6" s="99">
        <v>5</v>
      </c>
      <c r="F6" s="99">
        <v>4</v>
      </c>
      <c r="G6" s="100">
        <f ca="1">IF(VLOOKUP(A6,GENERAL!$A$6:$BB$51,54,0)=0,TODAY()-M6+1,VLOOKUP(A6,GENERAL!$A$6:$BB$51,54,0))</f>
        <v>44712</v>
      </c>
      <c r="H6" s="99">
        <f t="shared" ca="1" si="0"/>
        <v>2022</v>
      </c>
      <c r="I6" s="99">
        <f t="shared" ca="1" si="1"/>
        <v>5</v>
      </c>
      <c r="J6" s="101">
        <f t="shared" ca="1" si="2"/>
        <v>4.4285714285714288</v>
      </c>
      <c r="K6" s="101">
        <f t="shared" ca="1" si="3"/>
        <v>5</v>
      </c>
      <c r="L6" s="102">
        <f t="shared" ca="1" si="4"/>
        <v>2</v>
      </c>
      <c r="M6" s="102">
        <f t="shared" ca="1" si="5"/>
        <v>1</v>
      </c>
      <c r="N6" s="102">
        <f t="shared" ca="1" si="6"/>
        <v>0.14285714285714285</v>
      </c>
      <c r="O6" s="102">
        <f t="shared" ca="1" si="7"/>
        <v>1</v>
      </c>
      <c r="P6" s="102">
        <f t="shared" ca="1" si="8"/>
        <v>1</v>
      </c>
      <c r="Q6" s="102">
        <f t="shared" ref="Q6:R6" ca="1" si="21">IF(H6&lt;=D6,1,0)</f>
        <v>1</v>
      </c>
      <c r="R6" s="102">
        <f t="shared" ca="1" si="21"/>
        <v>1</v>
      </c>
      <c r="S6" s="102">
        <f t="shared" ca="1" si="10"/>
        <v>1</v>
      </c>
      <c r="T6" s="103">
        <f t="shared" ca="1" si="11"/>
        <v>1</v>
      </c>
      <c r="U6" s="95">
        <f t="shared" ca="1" si="12"/>
        <v>1</v>
      </c>
      <c r="V6" s="104">
        <f t="shared" ca="1" si="13"/>
        <v>0</v>
      </c>
      <c r="W6" s="95">
        <f t="shared" ca="1" si="14"/>
        <v>0</v>
      </c>
      <c r="X6" s="95">
        <f t="shared" ca="1" si="15"/>
        <v>4</v>
      </c>
      <c r="Y6" s="95">
        <f t="shared" ca="1" si="16"/>
        <v>0</v>
      </c>
      <c r="Z6" s="16"/>
    </row>
    <row r="7" spans="1:26" ht="16.5">
      <c r="A7" s="102">
        <f t="shared" si="20"/>
        <v>6</v>
      </c>
      <c r="B7" s="105" t="s">
        <v>79</v>
      </c>
      <c r="C7" s="99" t="s">
        <v>218</v>
      </c>
      <c r="D7" s="99">
        <v>2022</v>
      </c>
      <c r="E7" s="99">
        <v>6</v>
      </c>
      <c r="F7" s="99">
        <v>5</v>
      </c>
      <c r="G7" s="100">
        <f ca="1">IF(VLOOKUP(A7,GENERAL!$A$6:$BB$51,54,0)=0,TODAY()-M7+1,VLOOKUP(A7,GENERAL!$A$6:$BB$51,54,0))</f>
        <v>44809</v>
      </c>
      <c r="H7" s="99">
        <f t="shared" ca="1" si="0"/>
        <v>2022</v>
      </c>
      <c r="I7" s="99">
        <f t="shared" ca="1" si="1"/>
        <v>9</v>
      </c>
      <c r="J7" s="101">
        <f t="shared" ca="1" si="2"/>
        <v>0.7142857142857143</v>
      </c>
      <c r="K7" s="101">
        <f t="shared" ca="1" si="3"/>
        <v>1</v>
      </c>
      <c r="L7" s="102">
        <f t="shared" ca="1" si="4"/>
        <v>2</v>
      </c>
      <c r="M7" s="102">
        <f t="shared" ca="1" si="5"/>
        <v>1</v>
      </c>
      <c r="N7" s="102">
        <f t="shared" ca="1" si="6"/>
        <v>0.14285714285714285</v>
      </c>
      <c r="O7" s="102">
        <f t="shared" ca="1" si="7"/>
        <v>1</v>
      </c>
      <c r="P7" s="102">
        <f t="shared" ca="1" si="8"/>
        <v>5</v>
      </c>
      <c r="Q7" s="102">
        <f t="shared" ref="Q7:R7" ca="1" si="22">IF(H7&lt;=D7,1,0)</f>
        <v>1</v>
      </c>
      <c r="R7" s="102">
        <f t="shared" ca="1" si="22"/>
        <v>0</v>
      </c>
      <c r="S7" s="102">
        <f t="shared" ca="1" si="10"/>
        <v>1</v>
      </c>
      <c r="T7" s="103">
        <f t="shared" ca="1" si="11"/>
        <v>1</v>
      </c>
      <c r="U7" s="95">
        <f t="shared" ca="1" si="12"/>
        <v>0</v>
      </c>
      <c r="V7" s="104">
        <f t="shared" ca="1" si="13"/>
        <v>0</v>
      </c>
      <c r="W7" s="95">
        <f t="shared" ca="1" si="14"/>
        <v>0</v>
      </c>
      <c r="X7" s="95">
        <f t="shared" ca="1" si="15"/>
        <v>4</v>
      </c>
      <c r="Y7" s="95">
        <f t="shared" ca="1" si="16"/>
        <v>5</v>
      </c>
      <c r="Z7" s="16"/>
    </row>
    <row r="8" spans="1:26" ht="33">
      <c r="A8" s="102">
        <f t="shared" si="20"/>
        <v>7</v>
      </c>
      <c r="B8" s="105" t="s">
        <v>82</v>
      </c>
      <c r="C8" s="99" t="s">
        <v>218</v>
      </c>
      <c r="D8" s="99">
        <v>2022</v>
      </c>
      <c r="E8" s="99">
        <v>6</v>
      </c>
      <c r="F8" s="99">
        <v>5</v>
      </c>
      <c r="G8" s="100">
        <f ca="1">IF(VLOOKUP(A8,GENERAL!$A$6:$BB$51,54,0)=0,TODAY()-M8+1,VLOOKUP(A8,GENERAL!$A$6:$BB$51,54,0))</f>
        <v>44830</v>
      </c>
      <c r="H8" s="99">
        <f t="shared" ca="1" si="0"/>
        <v>2022</v>
      </c>
      <c r="I8" s="99">
        <f t="shared" ca="1" si="1"/>
        <v>9</v>
      </c>
      <c r="J8" s="101">
        <f t="shared" ca="1" si="2"/>
        <v>3.7142857142857144</v>
      </c>
      <c r="K8" s="101">
        <f t="shared" ca="1" si="3"/>
        <v>4</v>
      </c>
      <c r="L8" s="102">
        <f t="shared" ca="1" si="4"/>
        <v>2</v>
      </c>
      <c r="M8" s="102">
        <f t="shared" ca="1" si="5"/>
        <v>1</v>
      </c>
      <c r="N8" s="102">
        <f t="shared" ca="1" si="6"/>
        <v>0.14285714285714285</v>
      </c>
      <c r="O8" s="102">
        <f t="shared" ca="1" si="7"/>
        <v>1</v>
      </c>
      <c r="P8" s="102">
        <f t="shared" ca="1" si="8"/>
        <v>5</v>
      </c>
      <c r="Q8" s="102">
        <f t="shared" ref="Q8:R8" ca="1" si="23">IF(H8&lt;=D8,1,0)</f>
        <v>1</v>
      </c>
      <c r="R8" s="102">
        <f t="shared" ca="1" si="23"/>
        <v>0</v>
      </c>
      <c r="S8" s="102">
        <f t="shared" ca="1" si="10"/>
        <v>1</v>
      </c>
      <c r="T8" s="103">
        <f t="shared" ca="1" si="11"/>
        <v>1</v>
      </c>
      <c r="U8" s="95">
        <f t="shared" ca="1" si="12"/>
        <v>0</v>
      </c>
      <c r="V8" s="104">
        <f t="shared" ca="1" si="13"/>
        <v>0</v>
      </c>
      <c r="W8" s="95">
        <f t="shared" ca="1" si="14"/>
        <v>0</v>
      </c>
      <c r="X8" s="95">
        <f t="shared" ca="1" si="15"/>
        <v>4</v>
      </c>
      <c r="Y8" s="95">
        <f t="shared" ca="1" si="16"/>
        <v>5</v>
      </c>
      <c r="Z8" s="16"/>
    </row>
    <row r="9" spans="1:26" ht="33">
      <c r="A9" s="102">
        <f t="shared" si="20"/>
        <v>8</v>
      </c>
      <c r="B9" s="105" t="s">
        <v>85</v>
      </c>
      <c r="C9" s="99" t="s">
        <v>218</v>
      </c>
      <c r="D9" s="99">
        <v>2022</v>
      </c>
      <c r="E9" s="99">
        <v>6</v>
      </c>
      <c r="F9" s="99">
        <v>5</v>
      </c>
      <c r="G9" s="100">
        <f ca="1">IF(VLOOKUP(A9,GENERAL!$A$6:$BB$51,54,0)=0,TODAY()-M9+1,VLOOKUP(A9,GENERAL!$A$6:$BB$51,54,0))</f>
        <v>44824</v>
      </c>
      <c r="H9" s="99">
        <f t="shared" ca="1" si="0"/>
        <v>2022</v>
      </c>
      <c r="I9" s="99">
        <f t="shared" ca="1" si="1"/>
        <v>9</v>
      </c>
      <c r="J9" s="101">
        <f t="shared" ca="1" si="2"/>
        <v>2.8571428571428572</v>
      </c>
      <c r="K9" s="101">
        <f t="shared" ca="1" si="3"/>
        <v>3</v>
      </c>
      <c r="L9" s="102">
        <f t="shared" ca="1" si="4"/>
        <v>2</v>
      </c>
      <c r="M9" s="102">
        <f t="shared" ca="1" si="5"/>
        <v>1</v>
      </c>
      <c r="N9" s="102">
        <f t="shared" ca="1" si="6"/>
        <v>0.14285714285714285</v>
      </c>
      <c r="O9" s="102">
        <f t="shared" ca="1" si="7"/>
        <v>1</v>
      </c>
      <c r="P9" s="102">
        <f t="shared" ca="1" si="8"/>
        <v>5</v>
      </c>
      <c r="Q9" s="102">
        <f t="shared" ref="Q9:R9" ca="1" si="24">IF(H9&lt;=D9,1,0)</f>
        <v>1</v>
      </c>
      <c r="R9" s="102">
        <f t="shared" ca="1" si="24"/>
        <v>0</v>
      </c>
      <c r="S9" s="102">
        <f t="shared" ca="1" si="10"/>
        <v>1</v>
      </c>
      <c r="T9" s="103">
        <f t="shared" ca="1" si="11"/>
        <v>1</v>
      </c>
      <c r="U9" s="95">
        <f t="shared" ca="1" si="12"/>
        <v>0</v>
      </c>
      <c r="V9" s="104">
        <f t="shared" ca="1" si="13"/>
        <v>0</v>
      </c>
      <c r="W9" s="95">
        <f t="shared" ca="1" si="14"/>
        <v>0</v>
      </c>
      <c r="X9" s="95">
        <f t="shared" ca="1" si="15"/>
        <v>4</v>
      </c>
      <c r="Y9" s="95">
        <f t="shared" ca="1" si="16"/>
        <v>5</v>
      </c>
      <c r="Z9" s="16"/>
    </row>
    <row r="10" spans="1:26" ht="33">
      <c r="A10" s="102">
        <f t="shared" si="20"/>
        <v>9</v>
      </c>
      <c r="B10" s="105" t="s">
        <v>87</v>
      </c>
      <c r="C10" s="99" t="s">
        <v>219</v>
      </c>
      <c r="D10" s="99">
        <v>2022</v>
      </c>
      <c r="E10" s="99">
        <v>7</v>
      </c>
      <c r="F10" s="99">
        <v>4</v>
      </c>
      <c r="G10" s="100">
        <f ca="1">IF(VLOOKUP(A10,GENERAL!$A$6:$BB$51,54,0)=0,TODAY()-M10+1,VLOOKUP(A10,GENERAL!$A$6:$BB$51,54,0))</f>
        <v>44809</v>
      </c>
      <c r="H10" s="99">
        <f t="shared" ca="1" si="0"/>
        <v>2022</v>
      </c>
      <c r="I10" s="99">
        <f t="shared" ca="1" si="1"/>
        <v>9</v>
      </c>
      <c r="J10" s="101">
        <f t="shared" ca="1" si="2"/>
        <v>0.7142857142857143</v>
      </c>
      <c r="K10" s="101">
        <f t="shared" ca="1" si="3"/>
        <v>1</v>
      </c>
      <c r="L10" s="102">
        <f t="shared" ca="1" si="4"/>
        <v>2</v>
      </c>
      <c r="M10" s="102">
        <f t="shared" ca="1" si="5"/>
        <v>1</v>
      </c>
      <c r="N10" s="102">
        <f t="shared" ca="1" si="6"/>
        <v>0.14285714285714285</v>
      </c>
      <c r="O10" s="102">
        <f t="shared" ca="1" si="7"/>
        <v>1</v>
      </c>
      <c r="P10" s="102">
        <f t="shared" ca="1" si="8"/>
        <v>5</v>
      </c>
      <c r="Q10" s="102">
        <f t="shared" ref="Q10:R10" ca="1" si="25">IF(H10&lt;=D10,1,0)</f>
        <v>1</v>
      </c>
      <c r="R10" s="102">
        <f t="shared" ca="1" si="25"/>
        <v>0</v>
      </c>
      <c r="S10" s="102">
        <f t="shared" ca="1" si="10"/>
        <v>1</v>
      </c>
      <c r="T10" s="103">
        <f t="shared" ca="1" si="11"/>
        <v>1</v>
      </c>
      <c r="U10" s="95">
        <f t="shared" ca="1" si="12"/>
        <v>0</v>
      </c>
      <c r="V10" s="104">
        <f t="shared" ca="1" si="13"/>
        <v>0</v>
      </c>
      <c r="W10" s="95">
        <f t="shared" ca="1" si="14"/>
        <v>0</v>
      </c>
      <c r="X10" s="95">
        <f t="shared" ca="1" si="15"/>
        <v>4</v>
      </c>
      <c r="Y10" s="95">
        <f t="shared" ca="1" si="16"/>
        <v>5</v>
      </c>
      <c r="Z10" s="16"/>
    </row>
    <row r="11" spans="1:26" ht="33">
      <c r="A11" s="102">
        <f t="shared" si="20"/>
        <v>10</v>
      </c>
      <c r="B11" s="105" t="s">
        <v>90</v>
      </c>
      <c r="C11" s="99" t="s">
        <v>220</v>
      </c>
      <c r="D11" s="99">
        <v>2022</v>
      </c>
      <c r="E11" s="99">
        <v>8</v>
      </c>
      <c r="F11" s="99">
        <v>2</v>
      </c>
      <c r="G11" s="100">
        <f ca="1">IF(VLOOKUP(A11,GENERAL!$A$6:$BB$51,54,0)=0,TODAY()-M11+1,VLOOKUP(A11,GENERAL!$A$6:$BB$51,54,0))</f>
        <v>44824</v>
      </c>
      <c r="H11" s="99">
        <f t="shared" ca="1" si="0"/>
        <v>2022</v>
      </c>
      <c r="I11" s="99">
        <f t="shared" ca="1" si="1"/>
        <v>9</v>
      </c>
      <c r="J11" s="101">
        <f t="shared" ca="1" si="2"/>
        <v>2.8571428571428572</v>
      </c>
      <c r="K11" s="101">
        <f t="shared" ca="1" si="3"/>
        <v>3</v>
      </c>
      <c r="L11" s="102">
        <f t="shared" ca="1" si="4"/>
        <v>2</v>
      </c>
      <c r="M11" s="102">
        <f t="shared" ca="1" si="5"/>
        <v>1</v>
      </c>
      <c r="N11" s="102">
        <f t="shared" ca="1" si="6"/>
        <v>0.14285714285714285</v>
      </c>
      <c r="O11" s="102">
        <f t="shared" ca="1" si="7"/>
        <v>1</v>
      </c>
      <c r="P11" s="102">
        <f t="shared" ca="1" si="8"/>
        <v>5</v>
      </c>
      <c r="Q11" s="102">
        <f t="shared" ref="Q11:R11" ca="1" si="26">IF(H11&lt;=D11,1,0)</f>
        <v>1</v>
      </c>
      <c r="R11" s="102">
        <f t="shared" ca="1" si="26"/>
        <v>0</v>
      </c>
      <c r="S11" s="102">
        <f t="shared" ca="1" si="10"/>
        <v>1</v>
      </c>
      <c r="T11" s="103">
        <f t="shared" ca="1" si="11"/>
        <v>1</v>
      </c>
      <c r="U11" s="95">
        <f t="shared" ca="1" si="12"/>
        <v>0</v>
      </c>
      <c r="V11" s="104">
        <f t="shared" ca="1" si="13"/>
        <v>0</v>
      </c>
      <c r="W11" s="95">
        <f t="shared" ca="1" si="14"/>
        <v>0</v>
      </c>
      <c r="X11" s="95">
        <f t="shared" ca="1" si="15"/>
        <v>4</v>
      </c>
      <c r="Y11" s="95">
        <f t="shared" ca="1" si="16"/>
        <v>5</v>
      </c>
      <c r="Z11" s="16"/>
    </row>
    <row r="12" spans="1:26" ht="33">
      <c r="A12" s="102">
        <f t="shared" si="20"/>
        <v>11</v>
      </c>
      <c r="B12" s="105" t="s">
        <v>91</v>
      </c>
      <c r="C12" s="99" t="s">
        <v>220</v>
      </c>
      <c r="D12" s="99">
        <v>2022</v>
      </c>
      <c r="E12" s="99">
        <v>8</v>
      </c>
      <c r="F12" s="99">
        <v>3</v>
      </c>
      <c r="G12" s="100">
        <f ca="1">IF(VLOOKUP(A12,GENERAL!$A$6:$BB$51,54,0)=0,TODAY()-M12+1,VLOOKUP(A12,GENERAL!$A$6:$BB$51,54,0))</f>
        <v>44838</v>
      </c>
      <c r="H12" s="99">
        <f t="shared" ca="1" si="0"/>
        <v>2022</v>
      </c>
      <c r="I12" s="99">
        <f t="shared" ca="1" si="1"/>
        <v>10</v>
      </c>
      <c r="J12" s="101">
        <f t="shared" ca="1" si="2"/>
        <v>0.5714285714285714</v>
      </c>
      <c r="K12" s="101">
        <f t="shared" ca="1" si="3"/>
        <v>1</v>
      </c>
      <c r="L12" s="102">
        <f t="shared" ca="1" si="4"/>
        <v>2</v>
      </c>
      <c r="M12" s="102">
        <f t="shared" ca="1" si="5"/>
        <v>1</v>
      </c>
      <c r="N12" s="102">
        <f t="shared" ca="1" si="6"/>
        <v>0.14285714285714285</v>
      </c>
      <c r="O12" s="102">
        <f t="shared" ca="1" si="7"/>
        <v>1</v>
      </c>
      <c r="P12" s="102">
        <f t="shared" ca="1" si="8"/>
        <v>5</v>
      </c>
      <c r="Q12" s="102">
        <f t="shared" ref="Q12:R12" ca="1" si="27">IF(H12&lt;=D12,1,0)</f>
        <v>1</v>
      </c>
      <c r="R12" s="102">
        <f t="shared" ca="1" si="27"/>
        <v>0</v>
      </c>
      <c r="S12" s="102">
        <f t="shared" ca="1" si="10"/>
        <v>1</v>
      </c>
      <c r="T12" s="103">
        <f t="shared" ca="1" si="11"/>
        <v>1</v>
      </c>
      <c r="U12" s="95">
        <f t="shared" ca="1" si="12"/>
        <v>0</v>
      </c>
      <c r="V12" s="104">
        <f t="shared" ca="1" si="13"/>
        <v>0</v>
      </c>
      <c r="W12" s="95">
        <f t="shared" ca="1" si="14"/>
        <v>0</v>
      </c>
      <c r="X12" s="95">
        <f t="shared" ca="1" si="15"/>
        <v>4</v>
      </c>
      <c r="Y12" s="95">
        <f t="shared" ca="1" si="16"/>
        <v>5</v>
      </c>
      <c r="Z12" s="16"/>
    </row>
    <row r="13" spans="1:26" ht="33">
      <c r="A13" s="102">
        <f t="shared" si="20"/>
        <v>12</v>
      </c>
      <c r="B13" s="105" t="s">
        <v>94</v>
      </c>
      <c r="C13" s="99" t="s">
        <v>219</v>
      </c>
      <c r="D13" s="99">
        <v>2022</v>
      </c>
      <c r="E13" s="99">
        <v>7</v>
      </c>
      <c r="F13" s="99">
        <v>1</v>
      </c>
      <c r="G13" s="100">
        <f ca="1">IF(VLOOKUP(A13,GENERAL!$A$6:$BB$51,54,0)=0,TODAY()-M13+1,VLOOKUP(A13,GENERAL!$A$6:$BB$51,54,0))</f>
        <v>44783</v>
      </c>
      <c r="H13" s="99">
        <f t="shared" ca="1" si="0"/>
        <v>2022</v>
      </c>
      <c r="I13" s="99">
        <f t="shared" ca="1" si="1"/>
        <v>8</v>
      </c>
      <c r="J13" s="101">
        <f t="shared" ca="1" si="2"/>
        <v>1.4285714285714286</v>
      </c>
      <c r="K13" s="101">
        <f t="shared" ca="1" si="3"/>
        <v>2</v>
      </c>
      <c r="L13" s="102">
        <f t="shared" ca="1" si="4"/>
        <v>2</v>
      </c>
      <c r="M13" s="102">
        <f t="shared" ca="1" si="5"/>
        <v>1</v>
      </c>
      <c r="N13" s="102">
        <f t="shared" ca="1" si="6"/>
        <v>0.14285714285714285</v>
      </c>
      <c r="O13" s="102">
        <f t="shared" ca="1" si="7"/>
        <v>1</v>
      </c>
      <c r="P13" s="102">
        <f t="shared" ca="1" si="8"/>
        <v>5</v>
      </c>
      <c r="Q13" s="102">
        <f t="shared" ref="Q13:R13" ca="1" si="28">IF(H13&lt;=D13,1,0)</f>
        <v>1</v>
      </c>
      <c r="R13" s="102">
        <f t="shared" ca="1" si="28"/>
        <v>0</v>
      </c>
      <c r="S13" s="102">
        <f t="shared" ca="1" si="10"/>
        <v>1</v>
      </c>
      <c r="T13" s="103">
        <f t="shared" ca="1" si="11"/>
        <v>1</v>
      </c>
      <c r="U13" s="95">
        <f t="shared" ca="1" si="12"/>
        <v>0</v>
      </c>
      <c r="V13" s="104">
        <f t="shared" ca="1" si="13"/>
        <v>0</v>
      </c>
      <c r="W13" s="95">
        <f t="shared" ca="1" si="14"/>
        <v>0</v>
      </c>
      <c r="X13" s="95">
        <f t="shared" ca="1" si="15"/>
        <v>4</v>
      </c>
      <c r="Y13" s="95">
        <f t="shared" ca="1" si="16"/>
        <v>5</v>
      </c>
      <c r="Z13" s="16"/>
    </row>
    <row r="14" spans="1:26" ht="33">
      <c r="A14" s="102">
        <f t="shared" si="20"/>
        <v>13</v>
      </c>
      <c r="B14" s="105" t="s">
        <v>96</v>
      </c>
      <c r="C14" s="99" t="s">
        <v>220</v>
      </c>
      <c r="D14" s="99">
        <v>2022</v>
      </c>
      <c r="E14" s="99">
        <v>8</v>
      </c>
      <c r="F14" s="99">
        <v>1</v>
      </c>
      <c r="G14" s="100">
        <f ca="1">IF(VLOOKUP(A14,GENERAL!$A$6:$BB$51,54,0)=0,TODAY()-M14+1,VLOOKUP(A14,GENERAL!$A$6:$BB$51,54,0))</f>
        <v>44775</v>
      </c>
      <c r="H14" s="99">
        <f t="shared" ca="1" si="0"/>
        <v>2022</v>
      </c>
      <c r="I14" s="99">
        <f t="shared" ca="1" si="1"/>
        <v>8</v>
      </c>
      <c r="J14" s="101">
        <f t="shared" ca="1" si="2"/>
        <v>0.2857142857142857</v>
      </c>
      <c r="K14" s="101">
        <f t="shared" ca="1" si="3"/>
        <v>1</v>
      </c>
      <c r="L14" s="102">
        <f t="shared" ca="1" si="4"/>
        <v>2</v>
      </c>
      <c r="M14" s="102">
        <f t="shared" ca="1" si="5"/>
        <v>1</v>
      </c>
      <c r="N14" s="102">
        <f t="shared" ca="1" si="6"/>
        <v>0.14285714285714285</v>
      </c>
      <c r="O14" s="102">
        <f t="shared" ca="1" si="7"/>
        <v>1</v>
      </c>
      <c r="P14" s="102">
        <f t="shared" ca="1" si="8"/>
        <v>1</v>
      </c>
      <c r="Q14" s="102">
        <f t="shared" ref="Q14:R14" ca="1" si="29">IF(H14&lt;=D14,1,0)</f>
        <v>1</v>
      </c>
      <c r="R14" s="102">
        <f t="shared" ca="1" si="29"/>
        <v>1</v>
      </c>
      <c r="S14" s="102">
        <f ca="1">IF(K14&lt;=F14,1,0)</f>
        <v>1</v>
      </c>
      <c r="T14" s="103">
        <f t="shared" ca="1" si="11"/>
        <v>1</v>
      </c>
      <c r="U14" s="95">
        <f t="shared" ca="1" si="12"/>
        <v>1</v>
      </c>
      <c r="V14" s="104">
        <f t="shared" ca="1" si="13"/>
        <v>0</v>
      </c>
      <c r="W14" s="95">
        <f t="shared" ca="1" si="14"/>
        <v>0</v>
      </c>
      <c r="X14" s="95">
        <f t="shared" ca="1" si="15"/>
        <v>4</v>
      </c>
      <c r="Y14" s="95">
        <f t="shared" ca="1" si="16"/>
        <v>0</v>
      </c>
      <c r="Z14" s="16"/>
    </row>
    <row r="15" spans="1:26" ht="33">
      <c r="A15" s="102">
        <f t="shared" si="20"/>
        <v>14</v>
      </c>
      <c r="B15" s="105" t="s">
        <v>98</v>
      </c>
      <c r="C15" s="99" t="s">
        <v>220</v>
      </c>
      <c r="D15" s="99">
        <v>2022</v>
      </c>
      <c r="E15" s="99">
        <v>8</v>
      </c>
      <c r="F15" s="99">
        <v>4</v>
      </c>
      <c r="G15" s="100">
        <f ca="1">IF(VLOOKUP(A15,GENERAL!$A$6:$BB$51,54,0)=0,TODAY()-M15+1,VLOOKUP(A15,GENERAL!$A$6:$BB$51,54,0))</f>
        <v>44894</v>
      </c>
      <c r="H15" s="99">
        <f t="shared" ca="1" si="0"/>
        <v>2022</v>
      </c>
      <c r="I15" s="99">
        <f t="shared" ca="1" si="1"/>
        <v>11</v>
      </c>
      <c r="J15" s="101">
        <f t="shared" ca="1" si="2"/>
        <v>4.1428571428571432</v>
      </c>
      <c r="K15" s="101">
        <f t="shared" ca="1" si="3"/>
        <v>5</v>
      </c>
      <c r="L15" s="102">
        <f t="shared" ca="1" si="4"/>
        <v>2</v>
      </c>
      <c r="M15" s="102">
        <f t="shared" ca="1" si="5"/>
        <v>1</v>
      </c>
      <c r="N15" s="102">
        <f t="shared" ca="1" si="6"/>
        <v>0.14285714285714285</v>
      </c>
      <c r="O15" s="102">
        <f t="shared" ca="1" si="7"/>
        <v>1</v>
      </c>
      <c r="P15" s="102">
        <f t="shared" ca="1" si="8"/>
        <v>5</v>
      </c>
      <c r="Q15" s="102">
        <f t="shared" ref="Q15:R15" ca="1" si="30">IF(H15&lt;=D15,1,0)</f>
        <v>1</v>
      </c>
      <c r="R15" s="102">
        <f t="shared" ca="1" si="30"/>
        <v>0</v>
      </c>
      <c r="S15" s="102">
        <f t="shared" ref="S15:S34" ca="1" si="31">IF(O15&lt;=F15,1,0)</f>
        <v>1</v>
      </c>
      <c r="T15" s="103">
        <f t="shared" ca="1" si="11"/>
        <v>1</v>
      </c>
      <c r="U15" s="95">
        <f t="shared" ca="1" si="12"/>
        <v>0</v>
      </c>
      <c r="V15" s="104">
        <f t="shared" ca="1" si="13"/>
        <v>0</v>
      </c>
      <c r="W15" s="95">
        <f t="shared" ca="1" si="14"/>
        <v>0</v>
      </c>
      <c r="X15" s="95">
        <f t="shared" ca="1" si="15"/>
        <v>4</v>
      </c>
      <c r="Y15" s="95">
        <f t="shared" ca="1" si="16"/>
        <v>5</v>
      </c>
      <c r="Z15" s="16"/>
    </row>
    <row r="16" spans="1:26" ht="33">
      <c r="A16" s="102">
        <f t="shared" si="20"/>
        <v>15</v>
      </c>
      <c r="B16" s="105" t="s">
        <v>221</v>
      </c>
      <c r="C16" s="99" t="s">
        <v>222</v>
      </c>
      <c r="D16" s="99">
        <v>2022</v>
      </c>
      <c r="E16" s="99">
        <v>9</v>
      </c>
      <c r="F16" s="99">
        <v>4</v>
      </c>
      <c r="G16" s="100">
        <f ca="1">IF(VLOOKUP(A16,GENERAL!$A$6:$BB$51,54,0)=0,TODAY()-M16+1,VLOOKUP(A16,GENERAL!$A$6:$BB$51,54,0))</f>
        <v>44822</v>
      </c>
      <c r="H16" s="99">
        <f t="shared" ca="1" si="0"/>
        <v>2022</v>
      </c>
      <c r="I16" s="99">
        <f t="shared" ca="1" si="1"/>
        <v>9</v>
      </c>
      <c r="J16" s="101">
        <f t="shared" ca="1" si="2"/>
        <v>2.5714285714285716</v>
      </c>
      <c r="K16" s="101">
        <f t="shared" ca="1" si="3"/>
        <v>3</v>
      </c>
      <c r="L16" s="102">
        <f t="shared" ca="1" si="4"/>
        <v>2</v>
      </c>
      <c r="M16" s="102">
        <f t="shared" ca="1" si="5"/>
        <v>1</v>
      </c>
      <c r="N16" s="102">
        <f t="shared" ca="1" si="6"/>
        <v>0.14285714285714285</v>
      </c>
      <c r="O16" s="102">
        <f t="shared" ca="1" si="7"/>
        <v>1</v>
      </c>
      <c r="P16" s="102">
        <f t="shared" ca="1" si="8"/>
        <v>1</v>
      </c>
      <c r="Q16" s="102">
        <f t="shared" ref="Q16:R16" ca="1" si="32">IF(H16&lt;=D16,1,0)</f>
        <v>1</v>
      </c>
      <c r="R16" s="102">
        <f t="shared" ca="1" si="32"/>
        <v>1</v>
      </c>
      <c r="S16" s="102">
        <f t="shared" ca="1" si="31"/>
        <v>1</v>
      </c>
      <c r="T16" s="103">
        <f t="shared" ca="1" si="11"/>
        <v>1</v>
      </c>
      <c r="U16" s="95">
        <f t="shared" ca="1" si="12"/>
        <v>1</v>
      </c>
      <c r="V16" s="104">
        <f t="shared" ca="1" si="13"/>
        <v>0</v>
      </c>
      <c r="W16" s="95">
        <f t="shared" ca="1" si="14"/>
        <v>0</v>
      </c>
      <c r="X16" s="95">
        <f t="shared" ca="1" si="15"/>
        <v>4</v>
      </c>
      <c r="Y16" s="95">
        <f t="shared" ca="1" si="16"/>
        <v>0</v>
      </c>
      <c r="Z16" s="16"/>
    </row>
    <row r="17" spans="1:26" ht="33">
      <c r="A17" s="102">
        <f t="shared" si="20"/>
        <v>16</v>
      </c>
      <c r="B17" s="105" t="s">
        <v>104</v>
      </c>
      <c r="C17" s="99" t="s">
        <v>220</v>
      </c>
      <c r="D17" s="99">
        <v>2022</v>
      </c>
      <c r="E17" s="99">
        <v>8</v>
      </c>
      <c r="F17" s="99">
        <v>4</v>
      </c>
      <c r="G17" s="100">
        <f ca="1">IF(VLOOKUP(A17,GENERAL!$A$6:$BB$51,54,0)=0,TODAY()-M17+1,VLOOKUP(A17,GENERAL!$A$6:$BB$51,54,0))</f>
        <v>44799</v>
      </c>
      <c r="H17" s="99">
        <f t="shared" ca="1" si="0"/>
        <v>2022</v>
      </c>
      <c r="I17" s="99">
        <f t="shared" ca="1" si="1"/>
        <v>8</v>
      </c>
      <c r="J17" s="101">
        <f t="shared" ca="1" si="2"/>
        <v>3.7142857142857144</v>
      </c>
      <c r="K17" s="101">
        <f t="shared" ca="1" si="3"/>
        <v>4</v>
      </c>
      <c r="L17" s="102">
        <f t="shared" ca="1" si="4"/>
        <v>2</v>
      </c>
      <c r="M17" s="102">
        <f t="shared" ca="1" si="5"/>
        <v>1</v>
      </c>
      <c r="N17" s="102">
        <f t="shared" ca="1" si="6"/>
        <v>0.14285714285714285</v>
      </c>
      <c r="O17" s="102">
        <f t="shared" ca="1" si="7"/>
        <v>1</v>
      </c>
      <c r="P17" s="102">
        <f t="shared" ca="1" si="8"/>
        <v>1</v>
      </c>
      <c r="Q17" s="102">
        <f t="shared" ref="Q17:R17" ca="1" si="33">IF(H17&lt;=D17,1,0)</f>
        <v>1</v>
      </c>
      <c r="R17" s="102">
        <f t="shared" ca="1" si="33"/>
        <v>1</v>
      </c>
      <c r="S17" s="102">
        <f t="shared" ca="1" si="31"/>
        <v>1</v>
      </c>
      <c r="T17" s="103">
        <f t="shared" ca="1" si="11"/>
        <v>1</v>
      </c>
      <c r="U17" s="95">
        <f t="shared" ca="1" si="12"/>
        <v>1</v>
      </c>
      <c r="V17" s="104">
        <f t="shared" ca="1" si="13"/>
        <v>0</v>
      </c>
      <c r="W17" s="95">
        <f t="shared" ca="1" si="14"/>
        <v>0</v>
      </c>
      <c r="X17" s="95">
        <f t="shared" ca="1" si="15"/>
        <v>4</v>
      </c>
      <c r="Y17" s="95">
        <f t="shared" ca="1" si="16"/>
        <v>0</v>
      </c>
      <c r="Z17" s="16"/>
    </row>
    <row r="18" spans="1:26" ht="16.5">
      <c r="A18" s="102">
        <f t="shared" si="20"/>
        <v>17</v>
      </c>
      <c r="B18" s="105" t="s">
        <v>107</v>
      </c>
      <c r="C18" s="99" t="s">
        <v>222</v>
      </c>
      <c r="D18" s="99">
        <v>2022</v>
      </c>
      <c r="E18" s="99">
        <v>9</v>
      </c>
      <c r="F18" s="99">
        <v>1</v>
      </c>
      <c r="G18" s="100">
        <f ca="1">IF(VLOOKUP(A18,GENERAL!$A$6:$BB$51,54,0)=0,TODAY()-M18+1,VLOOKUP(A18,GENERAL!$A$6:$BB$51,54,0))</f>
        <v>44851</v>
      </c>
      <c r="H18" s="99">
        <f t="shared" ca="1" si="0"/>
        <v>2022</v>
      </c>
      <c r="I18" s="99">
        <f t="shared" ca="1" si="1"/>
        <v>10</v>
      </c>
      <c r="J18" s="101">
        <f t="shared" ca="1" si="2"/>
        <v>2.4285714285714284</v>
      </c>
      <c r="K18" s="101">
        <f t="shared" ca="1" si="3"/>
        <v>3</v>
      </c>
      <c r="L18" s="102">
        <f t="shared" ca="1" si="4"/>
        <v>2</v>
      </c>
      <c r="M18" s="102">
        <f t="shared" ca="1" si="5"/>
        <v>1</v>
      </c>
      <c r="N18" s="102">
        <f t="shared" ca="1" si="6"/>
        <v>0.14285714285714285</v>
      </c>
      <c r="O18" s="102">
        <f t="shared" ca="1" si="7"/>
        <v>1</v>
      </c>
      <c r="P18" s="102">
        <f t="shared" ca="1" si="8"/>
        <v>5</v>
      </c>
      <c r="Q18" s="102">
        <f t="shared" ref="Q18:R18" ca="1" si="34">IF(H18&lt;=D18,1,0)</f>
        <v>1</v>
      </c>
      <c r="R18" s="102">
        <f t="shared" ca="1" si="34"/>
        <v>0</v>
      </c>
      <c r="S18" s="102">
        <f t="shared" ca="1" si="31"/>
        <v>1</v>
      </c>
      <c r="T18" s="103">
        <f t="shared" ca="1" si="11"/>
        <v>1</v>
      </c>
      <c r="U18" s="95">
        <f t="shared" ca="1" si="12"/>
        <v>0</v>
      </c>
      <c r="V18" s="104">
        <f t="shared" ca="1" si="13"/>
        <v>0</v>
      </c>
      <c r="W18" s="95">
        <f t="shared" ca="1" si="14"/>
        <v>0</v>
      </c>
      <c r="X18" s="95">
        <f t="shared" ca="1" si="15"/>
        <v>4</v>
      </c>
      <c r="Y18" s="95">
        <f t="shared" ca="1" si="16"/>
        <v>5</v>
      </c>
      <c r="Z18" s="16"/>
    </row>
    <row r="19" spans="1:26" ht="16.5">
      <c r="A19" s="102">
        <f t="shared" si="20"/>
        <v>18</v>
      </c>
      <c r="B19" s="105" t="s">
        <v>109</v>
      </c>
      <c r="C19" s="99" t="s">
        <v>223</v>
      </c>
      <c r="D19" s="99">
        <v>2022</v>
      </c>
      <c r="E19" s="99">
        <v>9</v>
      </c>
      <c r="F19" s="99">
        <v>2</v>
      </c>
      <c r="G19" s="100">
        <f ca="1">IF(VLOOKUP(A19,GENERAL!$A$6:$BB$51,54,0)=0,TODAY()-M19+1,VLOOKUP(A19,GENERAL!$A$6:$BB$51,54,0))</f>
        <v>44830</v>
      </c>
      <c r="H19" s="99">
        <f t="shared" ca="1" si="0"/>
        <v>2022</v>
      </c>
      <c r="I19" s="99">
        <f t="shared" ca="1" si="1"/>
        <v>9</v>
      </c>
      <c r="J19" s="101">
        <f t="shared" ca="1" si="2"/>
        <v>3.7142857142857144</v>
      </c>
      <c r="K19" s="101">
        <f t="shared" ca="1" si="3"/>
        <v>4</v>
      </c>
      <c r="L19" s="102">
        <f t="shared" ca="1" si="4"/>
        <v>2</v>
      </c>
      <c r="M19" s="102">
        <f t="shared" ca="1" si="5"/>
        <v>1</v>
      </c>
      <c r="N19" s="102">
        <f t="shared" ca="1" si="6"/>
        <v>0.14285714285714285</v>
      </c>
      <c r="O19" s="102">
        <f t="shared" ca="1" si="7"/>
        <v>1</v>
      </c>
      <c r="P19" s="102">
        <f t="shared" ca="1" si="8"/>
        <v>1</v>
      </c>
      <c r="Q19" s="102">
        <f t="shared" ref="Q19:R19" ca="1" si="35">IF(H19&lt;=D19,1,0)</f>
        <v>1</v>
      </c>
      <c r="R19" s="102">
        <f t="shared" ca="1" si="35"/>
        <v>1</v>
      </c>
      <c r="S19" s="102">
        <f t="shared" ca="1" si="31"/>
        <v>1</v>
      </c>
      <c r="T19" s="103">
        <f t="shared" ca="1" si="11"/>
        <v>1</v>
      </c>
      <c r="U19" s="95">
        <f t="shared" ca="1" si="12"/>
        <v>1</v>
      </c>
      <c r="V19" s="104">
        <f t="shared" ca="1" si="13"/>
        <v>0</v>
      </c>
      <c r="W19" s="95">
        <f t="shared" ca="1" si="14"/>
        <v>0</v>
      </c>
      <c r="X19" s="95">
        <f t="shared" ca="1" si="15"/>
        <v>4</v>
      </c>
      <c r="Y19" s="95">
        <f t="shared" ca="1" si="16"/>
        <v>0</v>
      </c>
      <c r="Z19" s="16"/>
    </row>
    <row r="20" spans="1:26" ht="16.5">
      <c r="A20" s="102">
        <f t="shared" si="20"/>
        <v>19</v>
      </c>
      <c r="B20" s="105" t="s">
        <v>113</v>
      </c>
      <c r="C20" s="99" t="s">
        <v>224</v>
      </c>
      <c r="D20" s="99">
        <v>2022</v>
      </c>
      <c r="E20" s="99">
        <v>11</v>
      </c>
      <c r="F20" s="99">
        <v>2</v>
      </c>
      <c r="G20" s="100">
        <f ca="1">IF(VLOOKUP(A20,GENERAL!$A$6:$BB$51,54,0)=0,TODAY()-M20+1,VLOOKUP(A20,GENERAL!$A$6:$BB$51,54,0))</f>
        <v>44876</v>
      </c>
      <c r="H20" s="99">
        <f t="shared" ca="1" si="0"/>
        <v>2022</v>
      </c>
      <c r="I20" s="99">
        <f t="shared" ca="1" si="1"/>
        <v>11</v>
      </c>
      <c r="J20" s="101">
        <f t="shared" ca="1" si="2"/>
        <v>1.5714285714285714</v>
      </c>
      <c r="K20" s="101">
        <f t="shared" ca="1" si="3"/>
        <v>2</v>
      </c>
      <c r="L20" s="102">
        <f t="shared" ca="1" si="4"/>
        <v>2</v>
      </c>
      <c r="M20" s="102">
        <f t="shared" ca="1" si="5"/>
        <v>1</v>
      </c>
      <c r="N20" s="102">
        <f t="shared" ca="1" si="6"/>
        <v>0.14285714285714285</v>
      </c>
      <c r="O20" s="102">
        <f t="shared" ca="1" si="7"/>
        <v>1</v>
      </c>
      <c r="P20" s="102">
        <f t="shared" ca="1" si="8"/>
        <v>1</v>
      </c>
      <c r="Q20" s="102">
        <f t="shared" ref="Q20:R20" ca="1" si="36">IF(H20&lt;=D20,1,0)</f>
        <v>1</v>
      </c>
      <c r="R20" s="102">
        <f t="shared" ca="1" si="36"/>
        <v>1</v>
      </c>
      <c r="S20" s="102">
        <f t="shared" ca="1" si="31"/>
        <v>1</v>
      </c>
      <c r="T20" s="103">
        <f t="shared" ca="1" si="11"/>
        <v>1</v>
      </c>
      <c r="U20" s="95">
        <f t="shared" ca="1" si="12"/>
        <v>1</v>
      </c>
      <c r="V20" s="104">
        <f t="shared" ca="1" si="13"/>
        <v>0</v>
      </c>
      <c r="W20" s="95">
        <f t="shared" ca="1" si="14"/>
        <v>0</v>
      </c>
      <c r="X20" s="95">
        <f t="shared" ca="1" si="15"/>
        <v>4</v>
      </c>
      <c r="Y20" s="95">
        <f t="shared" ca="1" si="16"/>
        <v>0</v>
      </c>
      <c r="Z20" s="16"/>
    </row>
    <row r="21" spans="1:26" ht="15.75" customHeight="1">
      <c r="A21" s="102">
        <f t="shared" si="20"/>
        <v>20</v>
      </c>
      <c r="B21" s="105" t="s">
        <v>225</v>
      </c>
      <c r="C21" s="99" t="s">
        <v>226</v>
      </c>
      <c r="D21" s="99">
        <v>2022</v>
      </c>
      <c r="E21" s="99">
        <v>10</v>
      </c>
      <c r="F21" s="99">
        <v>2</v>
      </c>
      <c r="G21" s="100">
        <f ca="1">IF(VLOOKUP(A21,GENERAL!$A$6:$BB$51,54,0)=0,TODAY()-M21+1,VLOOKUP(A21,GENERAL!$A$6:$BB$51,54,0))</f>
        <v>44850</v>
      </c>
      <c r="H21" s="99">
        <f t="shared" ca="1" si="0"/>
        <v>2022</v>
      </c>
      <c r="I21" s="99">
        <f t="shared" ca="1" si="1"/>
        <v>10</v>
      </c>
      <c r="J21" s="101">
        <f t="shared" ca="1" si="2"/>
        <v>2.2857142857142856</v>
      </c>
      <c r="K21" s="101">
        <f t="shared" ca="1" si="3"/>
        <v>3</v>
      </c>
      <c r="L21" s="102">
        <f t="shared" ca="1" si="4"/>
        <v>2</v>
      </c>
      <c r="M21" s="102">
        <f t="shared" ca="1" si="5"/>
        <v>1</v>
      </c>
      <c r="N21" s="102">
        <f t="shared" ca="1" si="6"/>
        <v>0.14285714285714285</v>
      </c>
      <c r="O21" s="102">
        <f t="shared" ca="1" si="7"/>
        <v>1</v>
      </c>
      <c r="P21" s="102">
        <f t="shared" ca="1" si="8"/>
        <v>1</v>
      </c>
      <c r="Q21" s="102">
        <f t="shared" ref="Q21:R21" ca="1" si="37">IF(H21&lt;=D21,1,0)</f>
        <v>1</v>
      </c>
      <c r="R21" s="102">
        <f t="shared" ca="1" si="37"/>
        <v>1</v>
      </c>
      <c r="S21" s="102">
        <f t="shared" ca="1" si="31"/>
        <v>1</v>
      </c>
      <c r="T21" s="103">
        <f t="shared" ca="1" si="11"/>
        <v>1</v>
      </c>
      <c r="U21" s="95">
        <f t="shared" ca="1" si="12"/>
        <v>1</v>
      </c>
      <c r="V21" s="104">
        <f t="shared" ca="1" si="13"/>
        <v>0</v>
      </c>
      <c r="W21" s="95">
        <f t="shared" ca="1" si="14"/>
        <v>0</v>
      </c>
      <c r="X21" s="95">
        <f t="shared" ca="1" si="15"/>
        <v>4</v>
      </c>
      <c r="Y21" s="95">
        <f t="shared" ca="1" si="16"/>
        <v>0</v>
      </c>
      <c r="Z21" s="16"/>
    </row>
    <row r="22" spans="1:26" ht="15.75" customHeight="1">
      <c r="A22" s="102">
        <f t="shared" si="20"/>
        <v>21</v>
      </c>
      <c r="B22" s="105" t="s">
        <v>118</v>
      </c>
      <c r="C22" s="99" t="s">
        <v>226</v>
      </c>
      <c r="D22" s="99">
        <v>2022</v>
      </c>
      <c r="E22" s="99">
        <v>10</v>
      </c>
      <c r="F22" s="99">
        <v>4</v>
      </c>
      <c r="G22" s="100">
        <f ca="1">IF(VLOOKUP(A22,GENERAL!$A$6:$BB$51,54,0)=0,TODAY()-M22+1,VLOOKUP(A22,GENERAL!$A$6:$BB$51,54,0))</f>
        <v>44893</v>
      </c>
      <c r="H22" s="99">
        <f t="shared" ca="1" si="0"/>
        <v>2022</v>
      </c>
      <c r="I22" s="99">
        <f t="shared" ca="1" si="1"/>
        <v>11</v>
      </c>
      <c r="J22" s="101">
        <f t="shared" ca="1" si="2"/>
        <v>4</v>
      </c>
      <c r="K22" s="101">
        <f t="shared" ca="1" si="3"/>
        <v>4</v>
      </c>
      <c r="L22" s="102">
        <f t="shared" ca="1" si="4"/>
        <v>2</v>
      </c>
      <c r="M22" s="102">
        <f t="shared" ca="1" si="5"/>
        <v>1</v>
      </c>
      <c r="N22" s="102">
        <f t="shared" ca="1" si="6"/>
        <v>0.14285714285714285</v>
      </c>
      <c r="O22" s="102">
        <f t="shared" ca="1" si="7"/>
        <v>1</v>
      </c>
      <c r="P22" s="102">
        <f t="shared" ca="1" si="8"/>
        <v>5</v>
      </c>
      <c r="Q22" s="102">
        <f t="shared" ref="Q22:R22" ca="1" si="38">IF(H22&lt;=D22,1,0)</f>
        <v>1</v>
      </c>
      <c r="R22" s="102">
        <f t="shared" ca="1" si="38"/>
        <v>0</v>
      </c>
      <c r="S22" s="102">
        <f t="shared" ca="1" si="31"/>
        <v>1</v>
      </c>
      <c r="T22" s="103">
        <f t="shared" ca="1" si="11"/>
        <v>1</v>
      </c>
      <c r="U22" s="95">
        <f t="shared" ca="1" si="12"/>
        <v>0</v>
      </c>
      <c r="V22" s="104">
        <f t="shared" ca="1" si="13"/>
        <v>0</v>
      </c>
      <c r="W22" s="95">
        <f t="shared" ca="1" si="14"/>
        <v>0</v>
      </c>
      <c r="X22" s="95">
        <f t="shared" ca="1" si="15"/>
        <v>4</v>
      </c>
      <c r="Y22" s="95">
        <f t="shared" ca="1" si="16"/>
        <v>5</v>
      </c>
      <c r="Z22" s="16"/>
    </row>
    <row r="23" spans="1:26" ht="15.75" customHeight="1">
      <c r="A23" s="102">
        <f t="shared" si="20"/>
        <v>22</v>
      </c>
      <c r="B23" s="105" t="s">
        <v>120</v>
      </c>
      <c r="C23" s="99" t="s">
        <v>227</v>
      </c>
      <c r="D23" s="99">
        <v>2022</v>
      </c>
      <c r="E23" s="99">
        <v>11</v>
      </c>
      <c r="F23" s="99">
        <v>4</v>
      </c>
      <c r="G23" s="100">
        <f ca="1">IF(VLOOKUP(A23,GENERAL!$A$6:$BB$51,54,0)=0,TODAY()-M23+1,VLOOKUP(A23,GENERAL!$A$6:$BB$51,54,0))</f>
        <v>44893</v>
      </c>
      <c r="H23" s="99">
        <f t="shared" ca="1" si="0"/>
        <v>2022</v>
      </c>
      <c r="I23" s="99">
        <f t="shared" ca="1" si="1"/>
        <v>11</v>
      </c>
      <c r="J23" s="101">
        <f t="shared" ca="1" si="2"/>
        <v>4</v>
      </c>
      <c r="K23" s="101">
        <f t="shared" ca="1" si="3"/>
        <v>4</v>
      </c>
      <c r="L23" s="102">
        <f t="shared" ca="1" si="4"/>
        <v>2</v>
      </c>
      <c r="M23" s="102">
        <f t="shared" ca="1" si="5"/>
        <v>1</v>
      </c>
      <c r="N23" s="102">
        <f t="shared" ca="1" si="6"/>
        <v>0.14285714285714285</v>
      </c>
      <c r="O23" s="102">
        <f t="shared" ca="1" si="7"/>
        <v>1</v>
      </c>
      <c r="P23" s="102">
        <f t="shared" ca="1" si="8"/>
        <v>1</v>
      </c>
      <c r="Q23" s="102">
        <f t="shared" ref="Q23:R23" ca="1" si="39">IF(H23&lt;=D23,1,0)</f>
        <v>1</v>
      </c>
      <c r="R23" s="102">
        <f t="shared" ca="1" si="39"/>
        <v>1</v>
      </c>
      <c r="S23" s="102">
        <f t="shared" ca="1" si="31"/>
        <v>1</v>
      </c>
      <c r="T23" s="103">
        <f t="shared" ca="1" si="11"/>
        <v>1</v>
      </c>
      <c r="U23" s="95">
        <f t="shared" ca="1" si="12"/>
        <v>1</v>
      </c>
      <c r="V23" s="104">
        <f t="shared" ca="1" si="13"/>
        <v>0</v>
      </c>
      <c r="W23" s="95">
        <f t="shared" ca="1" si="14"/>
        <v>0</v>
      </c>
      <c r="X23" s="95">
        <f t="shared" ca="1" si="15"/>
        <v>4</v>
      </c>
      <c r="Y23" s="95">
        <f t="shared" ca="1" si="16"/>
        <v>0</v>
      </c>
      <c r="Z23" s="16"/>
    </row>
    <row r="24" spans="1:26" ht="15.75" customHeight="1">
      <c r="A24" s="102">
        <f t="shared" si="20"/>
        <v>23</v>
      </c>
      <c r="B24" s="105" t="s">
        <v>123</v>
      </c>
      <c r="C24" s="99" t="s">
        <v>227</v>
      </c>
      <c r="D24" s="99">
        <v>2022</v>
      </c>
      <c r="E24" s="99">
        <v>11</v>
      </c>
      <c r="F24" s="99">
        <v>4</v>
      </c>
      <c r="G24" s="100">
        <f ca="1">IF(VLOOKUP(A24,GENERAL!$A$6:$BB$51,54,0)=0,TODAY()-M24+1,VLOOKUP(A24,GENERAL!$A$6:$BB$51,54,0))</f>
        <v>44893</v>
      </c>
      <c r="H24" s="99">
        <f t="shared" ca="1" si="0"/>
        <v>2022</v>
      </c>
      <c r="I24" s="99">
        <f t="shared" ca="1" si="1"/>
        <v>11</v>
      </c>
      <c r="J24" s="101">
        <f t="shared" ca="1" si="2"/>
        <v>4</v>
      </c>
      <c r="K24" s="101">
        <f t="shared" ca="1" si="3"/>
        <v>4</v>
      </c>
      <c r="L24" s="102">
        <f t="shared" ca="1" si="4"/>
        <v>2</v>
      </c>
      <c r="M24" s="102">
        <f t="shared" ca="1" si="5"/>
        <v>1</v>
      </c>
      <c r="N24" s="102">
        <f t="shared" ca="1" si="6"/>
        <v>0.14285714285714285</v>
      </c>
      <c r="O24" s="102">
        <f t="shared" ca="1" si="7"/>
        <v>1</v>
      </c>
      <c r="P24" s="102">
        <f t="shared" ca="1" si="8"/>
        <v>1</v>
      </c>
      <c r="Q24" s="102">
        <f t="shared" ref="Q24:R24" ca="1" si="40">IF(H24&lt;=D24,1,0)</f>
        <v>1</v>
      </c>
      <c r="R24" s="102">
        <f t="shared" ca="1" si="40"/>
        <v>1</v>
      </c>
      <c r="S24" s="102">
        <f t="shared" ca="1" si="31"/>
        <v>1</v>
      </c>
      <c r="T24" s="103">
        <f t="shared" ca="1" si="11"/>
        <v>1</v>
      </c>
      <c r="U24" s="95">
        <f t="shared" ca="1" si="12"/>
        <v>1</v>
      </c>
      <c r="V24" s="104">
        <f t="shared" ca="1" si="13"/>
        <v>0</v>
      </c>
      <c r="W24" s="95">
        <f t="shared" ca="1" si="14"/>
        <v>0</v>
      </c>
      <c r="X24" s="95">
        <f t="shared" ca="1" si="15"/>
        <v>4</v>
      </c>
      <c r="Y24" s="95">
        <f t="shared" ca="1" si="16"/>
        <v>0</v>
      </c>
      <c r="Z24" s="16"/>
    </row>
    <row r="25" spans="1:26" ht="15.75" customHeight="1">
      <c r="A25" s="102">
        <f t="shared" si="20"/>
        <v>24</v>
      </c>
      <c r="B25" s="105" t="s">
        <v>126</v>
      </c>
      <c r="C25" s="99" t="s">
        <v>227</v>
      </c>
      <c r="D25" s="99">
        <v>2022</v>
      </c>
      <c r="E25" s="99">
        <v>11</v>
      </c>
      <c r="F25" s="99">
        <v>4</v>
      </c>
      <c r="G25" s="100">
        <f ca="1">IF(VLOOKUP(A25,GENERAL!$A$6:$BB$51,54,0)=0,TODAY()-M25+1,VLOOKUP(A25,GENERAL!$A$6:$BB$51,54,0))</f>
        <v>44893</v>
      </c>
      <c r="H25" s="99">
        <f t="shared" ca="1" si="0"/>
        <v>2022</v>
      </c>
      <c r="I25" s="99">
        <f t="shared" ca="1" si="1"/>
        <v>11</v>
      </c>
      <c r="J25" s="101">
        <f t="shared" ca="1" si="2"/>
        <v>4</v>
      </c>
      <c r="K25" s="101">
        <f t="shared" ca="1" si="3"/>
        <v>4</v>
      </c>
      <c r="L25" s="102">
        <f t="shared" ca="1" si="4"/>
        <v>2</v>
      </c>
      <c r="M25" s="102">
        <f t="shared" ca="1" si="5"/>
        <v>1</v>
      </c>
      <c r="N25" s="102">
        <f t="shared" ca="1" si="6"/>
        <v>0.14285714285714285</v>
      </c>
      <c r="O25" s="102">
        <f t="shared" ca="1" si="7"/>
        <v>1</v>
      </c>
      <c r="P25" s="102">
        <f t="shared" ca="1" si="8"/>
        <v>1</v>
      </c>
      <c r="Q25" s="102">
        <f t="shared" ref="Q25:R25" ca="1" si="41">IF(H25&lt;=D25,1,0)</f>
        <v>1</v>
      </c>
      <c r="R25" s="102">
        <f t="shared" ca="1" si="41"/>
        <v>1</v>
      </c>
      <c r="S25" s="102">
        <f t="shared" ca="1" si="31"/>
        <v>1</v>
      </c>
      <c r="T25" s="103">
        <f t="shared" ca="1" si="11"/>
        <v>1</v>
      </c>
      <c r="U25" s="95">
        <f t="shared" ca="1" si="12"/>
        <v>1</v>
      </c>
      <c r="V25" s="104">
        <f t="shared" ca="1" si="13"/>
        <v>0</v>
      </c>
      <c r="W25" s="95">
        <f t="shared" ca="1" si="14"/>
        <v>0</v>
      </c>
      <c r="X25" s="95">
        <f t="shared" ca="1" si="15"/>
        <v>4</v>
      </c>
      <c r="Y25" s="95">
        <f t="shared" ca="1" si="16"/>
        <v>0</v>
      </c>
      <c r="Z25" s="16"/>
    </row>
    <row r="26" spans="1:26" ht="15.75" customHeight="1">
      <c r="A26" s="102">
        <f t="shared" si="20"/>
        <v>25</v>
      </c>
      <c r="B26" s="105" t="s">
        <v>128</v>
      </c>
      <c r="C26" s="99" t="s">
        <v>224</v>
      </c>
      <c r="D26" s="99">
        <v>2022</v>
      </c>
      <c r="E26" s="99">
        <v>11</v>
      </c>
      <c r="F26" s="99">
        <v>5</v>
      </c>
      <c r="G26" s="100">
        <f ca="1">IF(VLOOKUP(A26,GENERAL!$A$6:$BB$51,54,0)=0,TODAY()-M26+1,VLOOKUP(A26,GENERAL!$A$6:$BB$51,54,0))</f>
        <v>44893</v>
      </c>
      <c r="H26" s="99">
        <f t="shared" ca="1" si="0"/>
        <v>2022</v>
      </c>
      <c r="I26" s="99">
        <f t="shared" ca="1" si="1"/>
        <v>11</v>
      </c>
      <c r="J26" s="101">
        <f t="shared" ca="1" si="2"/>
        <v>4</v>
      </c>
      <c r="K26" s="101">
        <f t="shared" ca="1" si="3"/>
        <v>4</v>
      </c>
      <c r="L26" s="102">
        <f t="shared" ca="1" si="4"/>
        <v>2</v>
      </c>
      <c r="M26" s="102">
        <f t="shared" ca="1" si="5"/>
        <v>1</v>
      </c>
      <c r="N26" s="102">
        <f t="shared" ca="1" si="6"/>
        <v>0.14285714285714285</v>
      </c>
      <c r="O26" s="102">
        <f t="shared" ca="1" si="7"/>
        <v>1</v>
      </c>
      <c r="P26" s="102">
        <f t="shared" ca="1" si="8"/>
        <v>1</v>
      </c>
      <c r="Q26" s="102">
        <f t="shared" ref="Q26:R26" ca="1" si="42">IF(H26&lt;=D26,1,0)</f>
        <v>1</v>
      </c>
      <c r="R26" s="102">
        <f t="shared" ca="1" si="42"/>
        <v>1</v>
      </c>
      <c r="S26" s="102">
        <f t="shared" ca="1" si="31"/>
        <v>1</v>
      </c>
      <c r="T26" s="103">
        <f t="shared" ca="1" si="11"/>
        <v>1</v>
      </c>
      <c r="U26" s="95">
        <f t="shared" ca="1" si="12"/>
        <v>1</v>
      </c>
      <c r="V26" s="104">
        <f t="shared" ca="1" si="13"/>
        <v>0</v>
      </c>
      <c r="W26" s="95">
        <f t="shared" ca="1" si="14"/>
        <v>0</v>
      </c>
      <c r="X26" s="95">
        <f t="shared" ca="1" si="15"/>
        <v>4</v>
      </c>
      <c r="Y26" s="95">
        <f t="shared" ca="1" si="16"/>
        <v>0</v>
      </c>
      <c r="Z26" s="16"/>
    </row>
    <row r="27" spans="1:26" ht="15.75" customHeight="1">
      <c r="A27" s="102">
        <f t="shared" si="20"/>
        <v>26</v>
      </c>
      <c r="B27" s="105" t="s">
        <v>130</v>
      </c>
      <c r="C27" s="99" t="s">
        <v>226</v>
      </c>
      <c r="D27" s="99">
        <v>2022</v>
      </c>
      <c r="E27" s="99">
        <v>10</v>
      </c>
      <c r="F27" s="99">
        <v>4</v>
      </c>
      <c r="G27" s="100">
        <f ca="1">IF(VLOOKUP(A27,GENERAL!$A$6:$BB$51,54,0)=0,TODAY()-M27+1,VLOOKUP(A27,GENERAL!$A$6:$BB$51,54,0))</f>
        <v>44876</v>
      </c>
      <c r="H27" s="99">
        <f t="shared" ca="1" si="0"/>
        <v>2022</v>
      </c>
      <c r="I27" s="99">
        <f t="shared" ca="1" si="1"/>
        <v>11</v>
      </c>
      <c r="J27" s="101">
        <f t="shared" ca="1" si="2"/>
        <v>1.5714285714285714</v>
      </c>
      <c r="K27" s="101">
        <f t="shared" ca="1" si="3"/>
        <v>2</v>
      </c>
      <c r="L27" s="102">
        <f t="shared" ca="1" si="4"/>
        <v>2</v>
      </c>
      <c r="M27" s="102">
        <f t="shared" ca="1" si="5"/>
        <v>1</v>
      </c>
      <c r="N27" s="102">
        <f t="shared" ca="1" si="6"/>
        <v>0.14285714285714285</v>
      </c>
      <c r="O27" s="102">
        <f t="shared" ca="1" si="7"/>
        <v>1</v>
      </c>
      <c r="P27" s="102">
        <f t="shared" ca="1" si="8"/>
        <v>5</v>
      </c>
      <c r="Q27" s="102">
        <f t="shared" ref="Q27:R27" ca="1" si="43">IF(H27&lt;=D27,1,0)</f>
        <v>1</v>
      </c>
      <c r="R27" s="102">
        <f t="shared" ca="1" si="43"/>
        <v>0</v>
      </c>
      <c r="S27" s="102">
        <f t="shared" ca="1" si="31"/>
        <v>1</v>
      </c>
      <c r="T27" s="103">
        <f t="shared" ca="1" si="11"/>
        <v>1</v>
      </c>
      <c r="U27" s="95">
        <f t="shared" ca="1" si="12"/>
        <v>0</v>
      </c>
      <c r="V27" s="104">
        <f t="shared" ca="1" si="13"/>
        <v>0</v>
      </c>
      <c r="W27" s="95">
        <f t="shared" ca="1" si="14"/>
        <v>0</v>
      </c>
      <c r="X27" s="95">
        <f t="shared" ca="1" si="15"/>
        <v>4</v>
      </c>
      <c r="Y27" s="95">
        <f t="shared" ca="1" si="16"/>
        <v>5</v>
      </c>
      <c r="Z27" s="16"/>
    </row>
    <row r="28" spans="1:26" ht="15.75" customHeight="1">
      <c r="A28" s="102">
        <f t="shared" si="20"/>
        <v>27</v>
      </c>
      <c r="B28" s="105" t="s">
        <v>132</v>
      </c>
      <c r="C28" s="99" t="s">
        <v>224</v>
      </c>
      <c r="D28" s="99">
        <v>2022</v>
      </c>
      <c r="E28" s="99">
        <v>11</v>
      </c>
      <c r="F28" s="99">
        <v>1</v>
      </c>
      <c r="G28" s="100">
        <f ca="1">IF(VLOOKUP(A28,GENERAL!$A$6:$BB$51,54,0)=0,TODAY()-M28+1,VLOOKUP(A28,GENERAL!$A$6:$BB$51,54,0))</f>
        <v>44876</v>
      </c>
      <c r="H28" s="99">
        <f t="shared" ca="1" si="0"/>
        <v>2022</v>
      </c>
      <c r="I28" s="99">
        <f t="shared" ca="1" si="1"/>
        <v>11</v>
      </c>
      <c r="J28" s="101">
        <f t="shared" ca="1" si="2"/>
        <v>1.5714285714285714</v>
      </c>
      <c r="K28" s="101">
        <f t="shared" ca="1" si="3"/>
        <v>2</v>
      </c>
      <c r="L28" s="102">
        <f t="shared" ca="1" si="4"/>
        <v>2</v>
      </c>
      <c r="M28" s="102">
        <f t="shared" ca="1" si="5"/>
        <v>1</v>
      </c>
      <c r="N28" s="102">
        <f t="shared" ca="1" si="6"/>
        <v>0.14285714285714285</v>
      </c>
      <c r="O28" s="102">
        <f t="shared" ca="1" si="7"/>
        <v>1</v>
      </c>
      <c r="P28" s="102">
        <f t="shared" ca="1" si="8"/>
        <v>1</v>
      </c>
      <c r="Q28" s="102">
        <f t="shared" ref="Q28:R28" ca="1" si="44">IF(H28&lt;=D28,1,0)</f>
        <v>1</v>
      </c>
      <c r="R28" s="102">
        <f t="shared" ca="1" si="44"/>
        <v>1</v>
      </c>
      <c r="S28" s="102">
        <f t="shared" ca="1" si="31"/>
        <v>1</v>
      </c>
      <c r="T28" s="103">
        <f t="shared" ca="1" si="11"/>
        <v>1</v>
      </c>
      <c r="U28" s="95">
        <f t="shared" ca="1" si="12"/>
        <v>1</v>
      </c>
      <c r="V28" s="104">
        <f t="shared" ca="1" si="13"/>
        <v>0</v>
      </c>
      <c r="W28" s="95">
        <f t="shared" ca="1" si="14"/>
        <v>0</v>
      </c>
      <c r="X28" s="95">
        <f t="shared" ca="1" si="15"/>
        <v>4</v>
      </c>
      <c r="Y28" s="95">
        <f t="shared" ca="1" si="16"/>
        <v>0</v>
      </c>
      <c r="Z28" s="16"/>
    </row>
    <row r="29" spans="1:26" ht="15.75" customHeight="1">
      <c r="A29" s="102">
        <f t="shared" si="20"/>
        <v>28</v>
      </c>
      <c r="B29" s="105" t="s">
        <v>134</v>
      </c>
      <c r="C29" s="99" t="s">
        <v>222</v>
      </c>
      <c r="D29" s="99">
        <v>2022</v>
      </c>
      <c r="E29" s="99">
        <v>9</v>
      </c>
      <c r="F29" s="99">
        <v>1</v>
      </c>
      <c r="G29" s="100">
        <f ca="1">IF(VLOOKUP(A29,GENERAL!$A$6:$BB$51,54,0)=0,TODAY()-M29+1,VLOOKUP(A29,GENERAL!$A$6:$BB$51,54,0))</f>
        <v>44824</v>
      </c>
      <c r="H29" s="99">
        <f t="shared" ca="1" si="0"/>
        <v>2022</v>
      </c>
      <c r="I29" s="99">
        <f t="shared" ca="1" si="1"/>
        <v>9</v>
      </c>
      <c r="J29" s="101">
        <f t="shared" ca="1" si="2"/>
        <v>2.8571428571428572</v>
      </c>
      <c r="K29" s="101">
        <f t="shared" ca="1" si="3"/>
        <v>3</v>
      </c>
      <c r="L29" s="102">
        <f t="shared" ca="1" si="4"/>
        <v>2</v>
      </c>
      <c r="M29" s="102">
        <f t="shared" ca="1" si="5"/>
        <v>1</v>
      </c>
      <c r="N29" s="102">
        <f t="shared" ca="1" si="6"/>
        <v>0.14285714285714285</v>
      </c>
      <c r="O29" s="102">
        <f t="shared" ca="1" si="7"/>
        <v>1</v>
      </c>
      <c r="P29" s="102">
        <f t="shared" ca="1" si="8"/>
        <v>1</v>
      </c>
      <c r="Q29" s="102">
        <f t="shared" ref="Q29:R29" ca="1" si="45">IF(H29&lt;=D29,1,0)</f>
        <v>1</v>
      </c>
      <c r="R29" s="102">
        <f t="shared" ca="1" si="45"/>
        <v>1</v>
      </c>
      <c r="S29" s="102">
        <f t="shared" ca="1" si="31"/>
        <v>1</v>
      </c>
      <c r="T29" s="103">
        <f t="shared" ca="1" si="11"/>
        <v>1</v>
      </c>
      <c r="U29" s="95">
        <f t="shared" ca="1" si="12"/>
        <v>1</v>
      </c>
      <c r="V29" s="104">
        <f t="shared" ca="1" si="13"/>
        <v>0</v>
      </c>
      <c r="W29" s="95">
        <f t="shared" ca="1" si="14"/>
        <v>0</v>
      </c>
      <c r="X29" s="95">
        <f t="shared" ca="1" si="15"/>
        <v>4</v>
      </c>
      <c r="Y29" s="95">
        <f t="shared" ca="1" si="16"/>
        <v>0</v>
      </c>
      <c r="Z29" s="16"/>
    </row>
    <row r="30" spans="1:26" ht="15.75" customHeight="1">
      <c r="A30" s="102">
        <f t="shared" si="20"/>
        <v>29</v>
      </c>
      <c r="B30" s="105" t="s">
        <v>135</v>
      </c>
      <c r="C30" s="99" t="s">
        <v>224</v>
      </c>
      <c r="D30" s="99">
        <v>2022</v>
      </c>
      <c r="E30" s="99">
        <v>11</v>
      </c>
      <c r="F30" s="99">
        <v>5</v>
      </c>
      <c r="G30" s="100">
        <f ca="1">IF(VLOOKUP(A30,GENERAL!$A$6:$BB$51,54,0)=0,TODAY()-M30+1,VLOOKUP(A30,GENERAL!$A$6:$BB$51,54,0))</f>
        <v>44909</v>
      </c>
      <c r="H30" s="99">
        <f t="shared" ca="1" si="0"/>
        <v>2022</v>
      </c>
      <c r="I30" s="99">
        <f t="shared" ca="1" si="1"/>
        <v>12</v>
      </c>
      <c r="J30" s="101">
        <f t="shared" ca="1" si="2"/>
        <v>2</v>
      </c>
      <c r="K30" s="101">
        <f t="shared" ca="1" si="3"/>
        <v>2</v>
      </c>
      <c r="L30" s="102">
        <f t="shared" ca="1" si="4"/>
        <v>2</v>
      </c>
      <c r="M30" s="102">
        <f t="shared" ca="1" si="5"/>
        <v>1</v>
      </c>
      <c r="N30" s="102">
        <f t="shared" ca="1" si="6"/>
        <v>0.14285714285714285</v>
      </c>
      <c r="O30" s="102">
        <f t="shared" ca="1" si="7"/>
        <v>1</v>
      </c>
      <c r="P30" s="102">
        <f t="shared" ca="1" si="8"/>
        <v>5</v>
      </c>
      <c r="Q30" s="102">
        <f t="shared" ref="Q30:R30" ca="1" si="46">IF(H30&lt;=D30,1,0)</f>
        <v>1</v>
      </c>
      <c r="R30" s="102">
        <f t="shared" ca="1" si="46"/>
        <v>0</v>
      </c>
      <c r="S30" s="102">
        <f t="shared" ca="1" si="31"/>
        <v>1</v>
      </c>
      <c r="T30" s="103">
        <f t="shared" ca="1" si="11"/>
        <v>1</v>
      </c>
      <c r="U30" s="95">
        <f t="shared" ca="1" si="12"/>
        <v>0</v>
      </c>
      <c r="V30" s="104">
        <f t="shared" ca="1" si="13"/>
        <v>0</v>
      </c>
      <c r="W30" s="95">
        <f t="shared" ca="1" si="14"/>
        <v>0</v>
      </c>
      <c r="X30" s="95">
        <f t="shared" ca="1" si="15"/>
        <v>4</v>
      </c>
      <c r="Y30" s="95">
        <f t="shared" ca="1" si="16"/>
        <v>5</v>
      </c>
      <c r="Z30" s="16"/>
    </row>
    <row r="31" spans="1:26" ht="15.75" customHeight="1">
      <c r="A31" s="102">
        <f t="shared" si="20"/>
        <v>30</v>
      </c>
      <c r="B31" s="105" t="s">
        <v>138</v>
      </c>
      <c r="C31" s="99" t="s">
        <v>228</v>
      </c>
      <c r="D31" s="99">
        <v>2022</v>
      </c>
      <c r="E31" s="99">
        <v>12</v>
      </c>
      <c r="F31" s="99">
        <v>2</v>
      </c>
      <c r="G31" s="100">
        <f ca="1">IF(VLOOKUP(A31,GENERAL!$A$6:$BB$51,54,0)=0,TODAY()-M31+1,VLOOKUP(A31,GENERAL!$A$6:$BB$51,54,0))</f>
        <v>44909</v>
      </c>
      <c r="H31" s="99">
        <f t="shared" ca="1" si="0"/>
        <v>2022</v>
      </c>
      <c r="I31" s="99">
        <f t="shared" ca="1" si="1"/>
        <v>12</v>
      </c>
      <c r="J31" s="101">
        <f t="shared" ca="1" si="2"/>
        <v>2</v>
      </c>
      <c r="K31" s="101">
        <f t="shared" ca="1" si="3"/>
        <v>2</v>
      </c>
      <c r="L31" s="102">
        <f t="shared" ca="1" si="4"/>
        <v>2</v>
      </c>
      <c r="M31" s="102">
        <f t="shared" ca="1" si="5"/>
        <v>1</v>
      </c>
      <c r="N31" s="102">
        <f t="shared" ca="1" si="6"/>
        <v>0.14285714285714285</v>
      </c>
      <c r="O31" s="102">
        <f t="shared" ca="1" si="7"/>
        <v>1</v>
      </c>
      <c r="P31" s="102">
        <f t="shared" ca="1" si="8"/>
        <v>1</v>
      </c>
      <c r="Q31" s="102">
        <f t="shared" ref="Q31:R31" ca="1" si="47">IF(H31&lt;=D31,1,0)</f>
        <v>1</v>
      </c>
      <c r="R31" s="102">
        <f t="shared" ca="1" si="47"/>
        <v>1</v>
      </c>
      <c r="S31" s="102">
        <f t="shared" ca="1" si="31"/>
        <v>1</v>
      </c>
      <c r="T31" s="103">
        <f t="shared" ca="1" si="11"/>
        <v>1</v>
      </c>
      <c r="U31" s="95">
        <f t="shared" ca="1" si="12"/>
        <v>1</v>
      </c>
      <c r="V31" s="104">
        <f t="shared" ca="1" si="13"/>
        <v>0</v>
      </c>
      <c r="W31" s="95">
        <f t="shared" ca="1" si="14"/>
        <v>0</v>
      </c>
      <c r="X31" s="95">
        <f t="shared" ca="1" si="15"/>
        <v>4</v>
      </c>
      <c r="Y31" s="95">
        <f t="shared" ca="1" si="16"/>
        <v>0</v>
      </c>
      <c r="Z31" s="16"/>
    </row>
    <row r="32" spans="1:26" ht="15.75" customHeight="1">
      <c r="A32" s="102">
        <f t="shared" si="20"/>
        <v>31</v>
      </c>
      <c r="B32" s="105" t="s">
        <v>141</v>
      </c>
      <c r="C32" s="99" t="s">
        <v>228</v>
      </c>
      <c r="D32" s="99">
        <v>2022</v>
      </c>
      <c r="E32" s="99">
        <v>12</v>
      </c>
      <c r="F32" s="99">
        <v>3</v>
      </c>
      <c r="G32" s="100">
        <f ca="1">IF(VLOOKUP(A32,GENERAL!$A$6:$BB$51,54,0)=0,TODAY()-M32+1,VLOOKUP(A32,GENERAL!$A$6:$BB$51,54,0))</f>
        <v>44909</v>
      </c>
      <c r="H32" s="99">
        <f t="shared" ca="1" si="0"/>
        <v>2022</v>
      </c>
      <c r="I32" s="99">
        <f t="shared" ca="1" si="1"/>
        <v>12</v>
      </c>
      <c r="J32" s="101">
        <f t="shared" ca="1" si="2"/>
        <v>2</v>
      </c>
      <c r="K32" s="101">
        <f t="shared" ca="1" si="3"/>
        <v>2</v>
      </c>
      <c r="L32" s="102">
        <f t="shared" ca="1" si="4"/>
        <v>2</v>
      </c>
      <c r="M32" s="102">
        <f t="shared" ca="1" si="5"/>
        <v>1</v>
      </c>
      <c r="N32" s="102">
        <f t="shared" ca="1" si="6"/>
        <v>0.14285714285714285</v>
      </c>
      <c r="O32" s="102">
        <f t="shared" ca="1" si="7"/>
        <v>1</v>
      </c>
      <c r="P32" s="102">
        <f t="shared" ca="1" si="8"/>
        <v>1</v>
      </c>
      <c r="Q32" s="102">
        <f t="shared" ref="Q32:R32" ca="1" si="48">IF(H32&lt;=D32,1,0)</f>
        <v>1</v>
      </c>
      <c r="R32" s="102">
        <f t="shared" ca="1" si="48"/>
        <v>1</v>
      </c>
      <c r="S32" s="102">
        <f t="shared" ca="1" si="31"/>
        <v>1</v>
      </c>
      <c r="T32" s="103">
        <f t="shared" ca="1" si="11"/>
        <v>1</v>
      </c>
      <c r="U32" s="95">
        <f t="shared" ca="1" si="12"/>
        <v>1</v>
      </c>
      <c r="V32" s="104">
        <f t="shared" ca="1" si="13"/>
        <v>0</v>
      </c>
      <c r="W32" s="95">
        <f t="shared" ca="1" si="14"/>
        <v>0</v>
      </c>
      <c r="X32" s="95">
        <f t="shared" ca="1" si="15"/>
        <v>4</v>
      </c>
      <c r="Y32" s="95">
        <f t="shared" ca="1" si="16"/>
        <v>0</v>
      </c>
      <c r="Z32" s="16"/>
    </row>
    <row r="33" spans="1:26" ht="15.75" customHeight="1">
      <c r="A33" s="102">
        <f t="shared" si="20"/>
        <v>32</v>
      </c>
      <c r="B33" s="105" t="s">
        <v>144</v>
      </c>
      <c r="C33" s="106" t="s">
        <v>229</v>
      </c>
      <c r="D33" s="99">
        <v>2023</v>
      </c>
      <c r="E33" s="99">
        <v>1</v>
      </c>
      <c r="F33" s="99">
        <v>3</v>
      </c>
      <c r="G33" s="100">
        <f ca="1">IF(VLOOKUP(A33,GENERAL!$A$6:$BB$51,54,0)=0,TODAY()-M33+1,VLOOKUP(A33,GENERAL!$A$6:$BB$51,54,0))</f>
        <v>44946</v>
      </c>
      <c r="H33" s="99">
        <f t="shared" ca="1" si="0"/>
        <v>2023</v>
      </c>
      <c r="I33" s="99">
        <f t="shared" ca="1" si="1"/>
        <v>1</v>
      </c>
      <c r="J33" s="101">
        <f t="shared" ca="1" si="2"/>
        <v>2.8571428571428572</v>
      </c>
      <c r="K33" s="101">
        <f t="shared" ca="1" si="3"/>
        <v>3</v>
      </c>
      <c r="L33" s="102">
        <f t="shared" ca="1" si="4"/>
        <v>2</v>
      </c>
      <c r="M33" s="102">
        <f t="shared" ca="1" si="5"/>
        <v>1</v>
      </c>
      <c r="N33" s="102">
        <f t="shared" ca="1" si="6"/>
        <v>0.14285714285714285</v>
      </c>
      <c r="O33" s="102">
        <f t="shared" ca="1" si="7"/>
        <v>1</v>
      </c>
      <c r="P33" s="102">
        <f t="shared" ca="1" si="8"/>
        <v>1</v>
      </c>
      <c r="Q33" s="102">
        <f t="shared" ref="Q33:R33" ca="1" si="49">IF(H33&lt;=D33,1,0)</f>
        <v>1</v>
      </c>
      <c r="R33" s="102">
        <f t="shared" ca="1" si="49"/>
        <v>1</v>
      </c>
      <c r="S33" s="102">
        <f t="shared" ca="1" si="31"/>
        <v>1</v>
      </c>
      <c r="T33" s="103">
        <f t="shared" ca="1" si="11"/>
        <v>1</v>
      </c>
      <c r="U33" s="95">
        <f t="shared" ca="1" si="12"/>
        <v>1</v>
      </c>
      <c r="V33" s="104">
        <f t="shared" ca="1" si="13"/>
        <v>0</v>
      </c>
      <c r="W33" s="95">
        <f t="shared" ca="1" si="14"/>
        <v>0</v>
      </c>
      <c r="X33" s="95">
        <f t="shared" ca="1" si="15"/>
        <v>4</v>
      </c>
      <c r="Y33" s="95">
        <f t="shared" ca="1" si="16"/>
        <v>0</v>
      </c>
      <c r="Z33" s="16"/>
    </row>
    <row r="34" spans="1:26" ht="15.75" customHeight="1">
      <c r="A34" s="102">
        <f t="shared" si="20"/>
        <v>33</v>
      </c>
      <c r="B34" s="105" t="s">
        <v>146</v>
      </c>
      <c r="C34" s="106" t="s">
        <v>229</v>
      </c>
      <c r="D34" s="99">
        <v>2023</v>
      </c>
      <c r="E34" s="99">
        <v>1</v>
      </c>
      <c r="F34" s="99">
        <v>5</v>
      </c>
      <c r="G34" s="100">
        <f ca="1">IF(VLOOKUP(A34,GENERAL!$A$6:$BB$51,54,0)=0,TODAY()-M34+1,VLOOKUP(A34,GENERAL!$A$6:$BB$51,54,0))</f>
        <v>44956</v>
      </c>
      <c r="H34" s="99">
        <f t="shared" ca="1" si="0"/>
        <v>2023</v>
      </c>
      <c r="I34" s="99">
        <f t="shared" ca="1" si="1"/>
        <v>1</v>
      </c>
      <c r="J34" s="101">
        <f t="shared" ca="1" si="2"/>
        <v>4.2857142857142856</v>
      </c>
      <c r="K34" s="101">
        <f t="shared" ca="1" si="3"/>
        <v>5</v>
      </c>
      <c r="L34" s="102">
        <f t="shared" ca="1" si="4"/>
        <v>2</v>
      </c>
      <c r="M34" s="102">
        <f t="shared" ca="1" si="5"/>
        <v>1</v>
      </c>
      <c r="N34" s="102">
        <f t="shared" ca="1" si="6"/>
        <v>0.14285714285714285</v>
      </c>
      <c r="O34" s="102">
        <f t="shared" ca="1" si="7"/>
        <v>1</v>
      </c>
      <c r="P34" s="102">
        <f t="shared" ca="1" si="8"/>
        <v>1</v>
      </c>
      <c r="Q34" s="102">
        <f t="shared" ref="Q34:R34" ca="1" si="50">IF(H34&lt;=D34,1,0)</f>
        <v>1</v>
      </c>
      <c r="R34" s="102">
        <f t="shared" ca="1" si="50"/>
        <v>1</v>
      </c>
      <c r="S34" s="102">
        <f t="shared" ca="1" si="31"/>
        <v>1</v>
      </c>
      <c r="T34" s="103">
        <f t="shared" ca="1" si="11"/>
        <v>1</v>
      </c>
      <c r="U34" s="95">
        <f t="shared" ca="1" si="12"/>
        <v>1</v>
      </c>
      <c r="V34" s="104">
        <f t="shared" ca="1" si="13"/>
        <v>0</v>
      </c>
      <c r="W34" s="95">
        <f t="shared" ca="1" si="14"/>
        <v>0</v>
      </c>
      <c r="X34" s="95">
        <f t="shared" ca="1" si="15"/>
        <v>4</v>
      </c>
      <c r="Y34" s="95">
        <f t="shared" ca="1" si="16"/>
        <v>0</v>
      </c>
      <c r="Z34" s="16"/>
    </row>
    <row r="35" spans="1:26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autoFilter ref="A1:Z34" xr:uid="{00000000-0009-0000-0000-000005000000}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000"/>
  <sheetViews>
    <sheetView workbookViewId="0"/>
  </sheetViews>
  <sheetFormatPr baseColWidth="10" defaultColWidth="14.42578125" defaultRowHeight="15" customHeight="1"/>
  <cols>
    <col min="1" max="1" width="3.42578125" customWidth="1"/>
    <col min="2" max="2" width="32.28515625" customWidth="1"/>
    <col min="3" max="12" width="2.7109375" customWidth="1"/>
    <col min="13" max="14" width="3" customWidth="1"/>
    <col min="15" max="15" width="2.85546875" customWidth="1"/>
    <col min="16" max="34" width="2.7109375" customWidth="1"/>
  </cols>
  <sheetData>
    <row r="1" spans="1:34" ht="16.5" customHeight="1">
      <c r="A1" s="121" t="s">
        <v>44</v>
      </c>
      <c r="B1" s="161" t="s">
        <v>45</v>
      </c>
      <c r="C1" s="110" t="s">
        <v>54</v>
      </c>
      <c r="D1" s="111"/>
      <c r="E1" s="111"/>
      <c r="F1" s="112"/>
      <c r="G1" s="110" t="s">
        <v>55</v>
      </c>
      <c r="H1" s="111"/>
      <c r="I1" s="111"/>
      <c r="J1" s="111"/>
      <c r="K1" s="112"/>
      <c r="L1" s="110" t="s">
        <v>56</v>
      </c>
      <c r="M1" s="111"/>
      <c r="N1" s="111"/>
      <c r="O1" s="113"/>
      <c r="P1" s="110" t="s">
        <v>57</v>
      </c>
      <c r="Q1" s="111"/>
      <c r="R1" s="111"/>
      <c r="S1" s="113"/>
      <c r="T1" s="110" t="s">
        <v>58</v>
      </c>
      <c r="U1" s="111"/>
      <c r="V1" s="111"/>
      <c r="W1" s="111"/>
      <c r="X1" s="113"/>
      <c r="Y1" s="110" t="s">
        <v>59</v>
      </c>
      <c r="Z1" s="111"/>
      <c r="AA1" s="111"/>
      <c r="AB1" s="111"/>
      <c r="AC1" s="112"/>
      <c r="AD1" s="110" t="s">
        <v>60</v>
      </c>
      <c r="AE1" s="111"/>
      <c r="AF1" s="111"/>
      <c r="AG1" s="111"/>
      <c r="AH1" s="112"/>
    </row>
    <row r="2" spans="1:34" ht="16.5" customHeight="1">
      <c r="A2" s="122"/>
      <c r="B2" s="124"/>
      <c r="C2" s="25">
        <v>1</v>
      </c>
      <c r="D2" s="25">
        <v>2</v>
      </c>
      <c r="E2" s="25">
        <v>3</v>
      </c>
      <c r="F2" s="25">
        <v>4</v>
      </c>
      <c r="G2" s="25">
        <v>1</v>
      </c>
      <c r="H2" s="25">
        <v>2</v>
      </c>
      <c r="I2" s="25">
        <v>3</v>
      </c>
      <c r="J2" s="25">
        <v>4</v>
      </c>
      <c r="K2" s="25">
        <v>5</v>
      </c>
      <c r="L2" s="25">
        <v>1</v>
      </c>
      <c r="M2" s="25">
        <v>2</v>
      </c>
      <c r="N2" s="25">
        <v>3</v>
      </c>
      <c r="O2" s="25">
        <v>4</v>
      </c>
      <c r="P2" s="25">
        <v>1</v>
      </c>
      <c r="Q2" s="25">
        <v>2</v>
      </c>
      <c r="R2" s="25">
        <v>3</v>
      </c>
      <c r="S2" s="25">
        <v>4</v>
      </c>
      <c r="T2" s="25">
        <v>1</v>
      </c>
      <c r="U2" s="25">
        <v>2</v>
      </c>
      <c r="V2" s="25">
        <v>3</v>
      </c>
      <c r="W2" s="25">
        <v>4</v>
      </c>
      <c r="X2" s="25">
        <v>5</v>
      </c>
      <c r="Y2" s="25">
        <v>1</v>
      </c>
      <c r="Z2" s="25">
        <v>2</v>
      </c>
      <c r="AA2" s="25">
        <v>3</v>
      </c>
      <c r="AB2" s="25">
        <v>4</v>
      </c>
      <c r="AC2" s="25">
        <v>5</v>
      </c>
      <c r="AD2" s="25">
        <v>1</v>
      </c>
      <c r="AE2" s="25">
        <v>2</v>
      </c>
      <c r="AF2" s="25">
        <v>3</v>
      </c>
      <c r="AG2" s="25">
        <v>4</v>
      </c>
      <c r="AH2" s="25">
        <v>5</v>
      </c>
    </row>
    <row r="3" spans="1:34" ht="48" customHeight="1">
      <c r="A3" s="30">
        <v>9</v>
      </c>
      <c r="B3" s="31" t="s">
        <v>87</v>
      </c>
      <c r="C3" s="32"/>
      <c r="D3" s="32"/>
      <c r="E3" s="32"/>
      <c r="F3" s="107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6.5" customHeight="1">
      <c r="A4" s="30">
        <v>10</v>
      </c>
      <c r="B4" s="31" t="s">
        <v>90</v>
      </c>
      <c r="C4" s="32"/>
      <c r="D4" s="32"/>
      <c r="E4" s="32"/>
      <c r="F4" s="32"/>
      <c r="G4" s="107"/>
      <c r="H4" s="107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6.5" customHeight="1">
      <c r="A5" s="30">
        <v>11</v>
      </c>
      <c r="B5" s="31" t="s">
        <v>91</v>
      </c>
      <c r="C5" s="108"/>
      <c r="D5" s="32"/>
      <c r="E5" s="32"/>
      <c r="F5" s="32"/>
      <c r="G5" s="32"/>
      <c r="H5" s="32"/>
      <c r="I5" s="109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6.5" customHeight="1">
      <c r="A6" s="63">
        <v>19</v>
      </c>
      <c r="B6" s="57" t="s">
        <v>113</v>
      </c>
      <c r="C6" s="108"/>
      <c r="D6" s="108"/>
      <c r="E6" s="108"/>
      <c r="F6" s="108"/>
      <c r="G6" s="108"/>
      <c r="H6" s="108"/>
      <c r="I6" s="107"/>
      <c r="J6" s="108"/>
      <c r="K6" s="108"/>
      <c r="L6" s="108"/>
      <c r="M6" s="107"/>
      <c r="N6" s="108"/>
      <c r="O6" s="108"/>
      <c r="P6" s="108"/>
      <c r="Q6" s="107"/>
      <c r="R6" s="108"/>
      <c r="S6" s="108"/>
      <c r="T6" s="108"/>
      <c r="U6" s="107"/>
      <c r="V6" s="108"/>
      <c r="W6" s="108"/>
      <c r="X6" s="108"/>
      <c r="Y6" s="108"/>
      <c r="Z6" s="32"/>
      <c r="AA6" s="108"/>
      <c r="AB6" s="108"/>
      <c r="AC6" s="108"/>
      <c r="AD6" s="108"/>
      <c r="AE6" s="108"/>
      <c r="AF6" s="108"/>
      <c r="AG6" s="108"/>
      <c r="AH6" s="108"/>
    </row>
    <row r="7" spans="1:34" ht="16.5" customHeight="1">
      <c r="A7" s="63">
        <v>21</v>
      </c>
      <c r="B7" s="57" t="s">
        <v>118</v>
      </c>
      <c r="C7" s="108"/>
      <c r="D7" s="108"/>
      <c r="E7" s="108"/>
      <c r="F7" s="108"/>
      <c r="G7" s="108"/>
      <c r="H7" s="108"/>
      <c r="I7" s="108"/>
      <c r="J7" s="108"/>
      <c r="K7" s="108"/>
      <c r="L7" s="107"/>
      <c r="M7" s="107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</row>
    <row r="8" spans="1:34" ht="39" customHeight="1">
      <c r="A8" s="63">
        <v>22</v>
      </c>
      <c r="B8" s="57" t="s">
        <v>120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7"/>
      <c r="P8" s="107"/>
      <c r="Q8" s="107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</row>
    <row r="9" spans="1:34" ht="16.5" customHeight="1">
      <c r="A9" s="63">
        <v>27</v>
      </c>
      <c r="B9" s="57" t="s">
        <v>132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</row>
    <row r="10" spans="1:34" ht="16.5" customHeight="1">
      <c r="A10" s="63">
        <v>29</v>
      </c>
      <c r="B10" s="57" t="s">
        <v>135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7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</row>
    <row r="11" spans="1:34" ht="16.5" customHeight="1">
      <c r="A11" s="63">
        <v>30</v>
      </c>
      <c r="B11" s="57" t="s">
        <v>138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7"/>
      <c r="AA11" s="108"/>
      <c r="AB11" s="108"/>
      <c r="AC11" s="108"/>
      <c r="AD11" s="108"/>
      <c r="AE11" s="108"/>
      <c r="AF11" s="108"/>
      <c r="AG11" s="108"/>
      <c r="AH11" s="108"/>
    </row>
    <row r="12" spans="1:34" ht="16.5" customHeight="1">
      <c r="A12" s="30">
        <v>33</v>
      </c>
      <c r="B12" s="31" t="s">
        <v>146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107"/>
    </row>
    <row r="13" spans="1:34" ht="16.5" customHeight="1">
      <c r="A13" s="22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ht="16.5" customHeight="1">
      <c r="A14" s="22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16.5" customHeight="1">
      <c r="A15" s="22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ht="16.5" customHeight="1">
      <c r="A16" s="22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ht="16.5" customHeight="1">
      <c r="A17" s="2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 ht="16.5" customHeight="1">
      <c r="A18" s="2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ht="16.5" customHeight="1">
      <c r="A19" s="2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6.5" customHeight="1">
      <c r="A20" s="22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ht="16.5" customHeight="1">
      <c r="A21" s="2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ht="16.5" customHeight="1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ht="16.5" customHeight="1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ht="16.5" customHeight="1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ht="16.5" customHeight="1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customHeight="1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customHeight="1">
      <c r="A27" s="22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customHeight="1">
      <c r="A28" s="22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customHeight="1">
      <c r="A29" s="22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customHeight="1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customHeight="1">
      <c r="A31" s="22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1:34" ht="16.5" customHeight="1">
      <c r="A32" s="22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1:34" ht="16.5" customHeight="1">
      <c r="A33" s="22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ht="16.5" customHeight="1">
      <c r="A34" s="22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1:34" ht="16.5" customHeight="1">
      <c r="A35" s="22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1:34" ht="16.5" customHeight="1">
      <c r="A36" s="22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1:34" ht="16.5" customHeight="1">
      <c r="A37" s="22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34" ht="16.5" customHeight="1">
      <c r="A38" s="22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1:34" ht="16.5" customHeight="1">
      <c r="A39" s="22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1:34" ht="16.5" customHeight="1">
      <c r="A40" s="22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16.5" customHeight="1">
      <c r="A41" s="22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1:34" ht="16.5" customHeight="1">
      <c r="A42" s="22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</row>
    <row r="43" spans="1:34" ht="16.5" customHeight="1">
      <c r="A43" s="22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16.5" customHeight="1">
      <c r="A44" s="22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1:34" ht="16.5" customHeight="1">
      <c r="A45" s="22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</row>
    <row r="46" spans="1:34" ht="16.5" customHeight="1">
      <c r="A46" s="22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</row>
    <row r="47" spans="1:34" ht="16.5" customHeight="1">
      <c r="A47" s="22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34" ht="16.5" customHeight="1">
      <c r="A48" s="22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1:34" ht="16.5" customHeight="1">
      <c r="A49" s="22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</row>
    <row r="50" spans="1:34" ht="16.5" customHeight="1">
      <c r="A50" s="22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</row>
    <row r="51" spans="1:34" ht="16.5" customHeight="1">
      <c r="A51" s="22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</row>
    <row r="52" spans="1:34" ht="16.5" customHeight="1">
      <c r="A52" s="22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4" ht="16.5" customHeight="1">
      <c r="A53" s="22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</row>
    <row r="54" spans="1:34" ht="16.5" customHeight="1">
      <c r="A54" s="22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ht="16.5" customHeight="1">
      <c r="A55" s="22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34" ht="16.5" customHeight="1">
      <c r="A56" s="22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34" ht="16.5" customHeight="1">
      <c r="A57" s="22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34" ht="16.5" customHeight="1">
      <c r="A58" s="22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</row>
    <row r="59" spans="1:34" ht="16.5" customHeight="1">
      <c r="A59" s="22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</row>
    <row r="60" spans="1:34" ht="16.5" customHeight="1">
      <c r="A60" s="22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ht="16.5" customHeight="1">
      <c r="A61" s="22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</row>
    <row r="62" spans="1:34" ht="16.5" customHeight="1">
      <c r="A62" s="22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</row>
    <row r="63" spans="1:34" ht="16.5" customHeight="1">
      <c r="A63" s="22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6.5" customHeight="1">
      <c r="A64" s="22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</row>
    <row r="65" spans="1:34" ht="16.5" customHeight="1">
      <c r="A65" s="22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</row>
    <row r="66" spans="1:34" ht="16.5" customHeight="1">
      <c r="A66" s="22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1:34" ht="16.5" customHeight="1">
      <c r="A67" s="22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</row>
    <row r="68" spans="1:34" ht="16.5" customHeight="1">
      <c r="A68" s="22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</row>
    <row r="69" spans="1:34" ht="16.5" customHeight="1">
      <c r="A69" s="22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</row>
    <row r="70" spans="1:34" ht="16.5" customHeight="1">
      <c r="A70" s="22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</row>
    <row r="71" spans="1:34" ht="16.5" customHeight="1">
      <c r="A71" s="22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pans="1:34" ht="16.5" customHeight="1">
      <c r="A72" s="2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</row>
    <row r="73" spans="1:34" ht="16.5" customHeight="1">
      <c r="A73" s="22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</row>
    <row r="74" spans="1:34" ht="16.5" customHeight="1">
      <c r="A74" s="22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ht="16.5" customHeight="1">
      <c r="A75" s="22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16.5" customHeight="1">
      <c r="A76" s="22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</row>
    <row r="77" spans="1:34" ht="16.5" customHeight="1">
      <c r="A77" s="22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</row>
    <row r="78" spans="1:34" ht="16.5" customHeight="1">
      <c r="A78" s="22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4" ht="16.5" customHeight="1">
      <c r="A79" s="22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pans="1:34" ht="16.5" customHeight="1">
      <c r="A80" s="22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</row>
    <row r="81" spans="1:34" ht="16.5" customHeight="1">
      <c r="A81" s="22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</row>
    <row r="82" spans="1:34" ht="16.5" customHeight="1">
      <c r="A82" s="22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</row>
    <row r="83" spans="1:34" ht="16.5" customHeight="1">
      <c r="A83" s="22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</row>
    <row r="84" spans="1:34" ht="16.5" customHeight="1">
      <c r="A84" s="22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</row>
    <row r="85" spans="1:34" ht="16.5" customHeight="1">
      <c r="A85" s="22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4" ht="16.5" customHeight="1">
      <c r="A86" s="22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</row>
    <row r="87" spans="1:34" ht="16.5" customHeight="1">
      <c r="A87" s="22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</row>
    <row r="88" spans="1:34" ht="16.5" customHeight="1">
      <c r="A88" s="22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</row>
    <row r="89" spans="1:34" ht="16.5" customHeight="1">
      <c r="A89" s="22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</row>
    <row r="90" spans="1:34" ht="16.5" customHeight="1">
      <c r="A90" s="22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</row>
    <row r="91" spans="1:34" ht="16.5" customHeight="1">
      <c r="A91" s="22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</row>
    <row r="92" spans="1:34" ht="16.5" customHeight="1">
      <c r="A92" s="22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</row>
    <row r="93" spans="1:34" ht="16.5" customHeight="1">
      <c r="A93" s="22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</row>
    <row r="94" spans="1:34" ht="16.5" customHeight="1">
      <c r="A94" s="22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</row>
    <row r="95" spans="1:34" ht="16.5" customHeight="1">
      <c r="A95" s="22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</row>
    <row r="96" spans="1:34" ht="16.5" customHeight="1">
      <c r="A96" s="22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ht="16.5" customHeight="1">
      <c r="A97" s="22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</row>
    <row r="98" spans="1:34" ht="16.5" customHeight="1">
      <c r="A98" s="22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</row>
    <row r="99" spans="1:34" ht="16.5" customHeight="1">
      <c r="A99" s="22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</row>
    <row r="100" spans="1:34" ht="16.5" customHeight="1">
      <c r="A100" s="22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</row>
    <row r="101" spans="1:34" ht="16.5" customHeight="1">
      <c r="A101" s="22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</row>
    <row r="102" spans="1:34" ht="16.5" customHeight="1">
      <c r="A102" s="22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</row>
    <row r="103" spans="1:34" ht="16.5" customHeight="1">
      <c r="A103" s="22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</row>
    <row r="104" spans="1:34" ht="16.5" customHeight="1">
      <c r="A104" s="22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</row>
    <row r="105" spans="1:34" ht="16.5" customHeight="1">
      <c r="A105" s="22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4" ht="16.5" customHeight="1">
      <c r="A106" s="22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4" ht="16.5" customHeight="1">
      <c r="A107" s="22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</row>
    <row r="108" spans="1:34" ht="16.5" customHeight="1">
      <c r="A108" s="22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 ht="16.5" customHeight="1">
      <c r="A109" s="22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</row>
    <row r="110" spans="1:34" ht="16.5" customHeight="1">
      <c r="A110" s="22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 ht="16.5" customHeight="1">
      <c r="A111" s="22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</row>
    <row r="112" spans="1:34" ht="16.5" customHeight="1">
      <c r="A112" s="22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t="16.5" customHeight="1">
      <c r="A113" s="22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t="16.5" customHeight="1">
      <c r="A114" s="22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 ht="16.5" customHeight="1">
      <c r="A115" s="22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  <row r="116" spans="1:34" ht="16.5" customHeight="1">
      <c r="A116" s="22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</row>
    <row r="117" spans="1:34" ht="16.5" customHeight="1">
      <c r="A117" s="22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</row>
    <row r="118" spans="1:34" ht="16.5" customHeight="1">
      <c r="A118" s="22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</row>
    <row r="119" spans="1:34" ht="16.5" customHeight="1">
      <c r="A119" s="22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t="16.5" customHeight="1">
      <c r="A120" s="22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t="16.5" customHeight="1">
      <c r="A121" s="22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</row>
    <row r="122" spans="1:34" ht="16.5" customHeight="1">
      <c r="A122" s="22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</row>
    <row r="123" spans="1:34" ht="16.5" customHeight="1">
      <c r="A123" s="22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</row>
    <row r="124" spans="1:34" ht="16.5" customHeight="1">
      <c r="A124" s="22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1:34" ht="16.5" customHeight="1">
      <c r="A125" s="22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</row>
    <row r="126" spans="1:34" ht="16.5" customHeight="1">
      <c r="A126" s="22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</row>
    <row r="127" spans="1:34" ht="16.5" customHeight="1">
      <c r="A127" s="22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</row>
    <row r="128" spans="1:34" ht="16.5" customHeight="1">
      <c r="A128" s="22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</row>
    <row r="129" spans="1:34" ht="16.5" customHeight="1">
      <c r="A129" s="22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</row>
    <row r="130" spans="1:34" ht="16.5" customHeight="1">
      <c r="A130" s="22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</row>
    <row r="131" spans="1:34" ht="16.5" customHeight="1">
      <c r="A131" s="22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</row>
    <row r="132" spans="1:34" ht="16.5" customHeight="1">
      <c r="A132" s="22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</row>
    <row r="133" spans="1:34" ht="16.5" customHeight="1">
      <c r="A133" s="22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</row>
    <row r="134" spans="1:34" ht="16.5" customHeight="1">
      <c r="A134" s="22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</row>
    <row r="135" spans="1:34" ht="16.5" customHeight="1">
      <c r="A135" s="22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</row>
    <row r="136" spans="1:34" ht="16.5" customHeight="1">
      <c r="A136" s="22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</row>
    <row r="137" spans="1:34" ht="16.5" customHeight="1">
      <c r="A137" s="22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</row>
    <row r="138" spans="1:34" ht="16.5" customHeight="1">
      <c r="A138" s="22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1:34" ht="16.5" customHeight="1">
      <c r="A139" s="22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</row>
    <row r="140" spans="1:34" ht="16.5" customHeight="1">
      <c r="A140" s="22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 ht="16.5" customHeight="1">
      <c r="A141" s="22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</row>
    <row r="142" spans="1:34" ht="16.5" customHeight="1">
      <c r="A142" s="22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</row>
    <row r="143" spans="1:34" ht="16.5" customHeight="1">
      <c r="A143" s="22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</row>
    <row r="144" spans="1:34" ht="16.5" customHeight="1">
      <c r="A144" s="22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</row>
    <row r="145" spans="1:34" ht="16.5" customHeight="1">
      <c r="A145" s="22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 ht="16.5" customHeight="1">
      <c r="A146" s="22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1:34" ht="16.5" customHeight="1">
      <c r="A147" s="22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</row>
    <row r="148" spans="1:34" ht="16.5" customHeight="1">
      <c r="A148" s="22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</row>
    <row r="149" spans="1:34" ht="16.5" customHeight="1">
      <c r="A149" s="22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</row>
    <row r="150" spans="1:34" ht="16.5" customHeight="1">
      <c r="A150" s="22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</row>
    <row r="151" spans="1:34" ht="16.5" customHeight="1">
      <c r="A151" s="22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</row>
    <row r="152" spans="1:34" ht="16.5" customHeight="1">
      <c r="A152" s="22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</row>
    <row r="153" spans="1:34" ht="16.5" customHeight="1">
      <c r="A153" s="22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</row>
    <row r="154" spans="1:34" ht="16.5" customHeight="1">
      <c r="A154" s="22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</row>
    <row r="155" spans="1:34" ht="16.5" customHeight="1">
      <c r="A155" s="22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</row>
    <row r="156" spans="1:34" ht="16.5" customHeight="1">
      <c r="A156" s="22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</row>
    <row r="157" spans="1:34" ht="16.5" customHeight="1">
      <c r="A157" s="22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</row>
    <row r="158" spans="1:34" ht="16.5" customHeight="1">
      <c r="A158" s="22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</row>
    <row r="159" spans="1:34" ht="16.5" customHeight="1">
      <c r="A159" s="22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</row>
    <row r="160" spans="1:34" ht="16.5" customHeight="1">
      <c r="A160" s="22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</row>
    <row r="161" spans="1:34" ht="16.5" customHeight="1">
      <c r="A161" s="22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</row>
    <row r="162" spans="1:34" ht="16.5" customHeight="1">
      <c r="A162" s="22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4" ht="16.5" customHeight="1">
      <c r="A163" s="22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</row>
    <row r="164" spans="1:34" ht="16.5" customHeight="1">
      <c r="A164" s="22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</row>
    <row r="165" spans="1:34" ht="16.5" customHeight="1">
      <c r="A165" s="22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</row>
    <row r="166" spans="1:34" ht="16.5" customHeight="1">
      <c r="A166" s="22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</row>
    <row r="167" spans="1:34" ht="16.5" customHeight="1">
      <c r="A167" s="22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</row>
    <row r="168" spans="1:34" ht="16.5" customHeight="1">
      <c r="A168" s="22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4" ht="16.5" customHeight="1">
      <c r="A169" s="22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4" ht="16.5" customHeight="1">
      <c r="A170" s="22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</row>
    <row r="171" spans="1:34" ht="16.5" customHeight="1">
      <c r="A171" s="22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</row>
    <row r="172" spans="1:34" ht="16.5" customHeight="1">
      <c r="A172" s="22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</row>
    <row r="173" spans="1:34" ht="16.5" customHeight="1">
      <c r="A173" s="22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4" ht="16.5" customHeight="1">
      <c r="A174" s="22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</row>
    <row r="175" spans="1:34" ht="16.5" customHeight="1">
      <c r="A175" s="22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</row>
    <row r="176" spans="1:34" ht="16.5" customHeight="1">
      <c r="A176" s="22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</row>
    <row r="177" spans="1:34" ht="16.5" customHeight="1">
      <c r="A177" s="22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</row>
    <row r="178" spans="1:34" ht="16.5" customHeight="1">
      <c r="A178" s="22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</row>
    <row r="179" spans="1:34" ht="16.5" customHeight="1">
      <c r="A179" s="22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1:34" ht="16.5" customHeight="1">
      <c r="A180" s="22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1:34" ht="16.5" customHeight="1">
      <c r="A181" s="22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1:34" ht="16.5" customHeight="1">
      <c r="A182" s="22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1:34" ht="16.5" customHeight="1">
      <c r="A183" s="22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1:34" ht="16.5" customHeight="1">
      <c r="A184" s="22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1:34" ht="16.5" customHeight="1">
      <c r="A185" s="22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86" spans="1:34" ht="16.5" customHeight="1">
      <c r="A186" s="22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</row>
    <row r="187" spans="1:34" ht="16.5" customHeight="1">
      <c r="A187" s="22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</row>
    <row r="188" spans="1:34" ht="16.5" customHeight="1">
      <c r="A188" s="22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</row>
    <row r="189" spans="1:34" ht="16.5" customHeight="1">
      <c r="A189" s="22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</row>
    <row r="190" spans="1:34" ht="16.5" customHeight="1">
      <c r="A190" s="22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</row>
    <row r="191" spans="1:34" ht="16.5" customHeight="1">
      <c r="A191" s="22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</row>
    <row r="192" spans="1:34" ht="16.5" customHeight="1">
      <c r="A192" s="22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</row>
    <row r="193" spans="1:34" ht="16.5" customHeight="1">
      <c r="A193" s="22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</row>
    <row r="194" spans="1:34" ht="16.5" customHeight="1">
      <c r="A194" s="22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</row>
    <row r="195" spans="1:34" ht="16.5" customHeight="1">
      <c r="A195" s="22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</row>
    <row r="196" spans="1:34" ht="16.5" customHeight="1">
      <c r="A196" s="22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</row>
    <row r="197" spans="1:34" ht="16.5" customHeight="1">
      <c r="A197" s="22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</row>
    <row r="198" spans="1:34" ht="16.5" customHeight="1">
      <c r="A198" s="22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</row>
    <row r="199" spans="1:34" ht="16.5" customHeight="1">
      <c r="A199" s="22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</row>
    <row r="200" spans="1:34" ht="16.5" customHeight="1">
      <c r="A200" s="22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</row>
    <row r="201" spans="1:34" ht="16.5" customHeight="1">
      <c r="A201" s="22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</row>
    <row r="202" spans="1:34" ht="16.5" customHeight="1">
      <c r="A202" s="22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</row>
    <row r="203" spans="1:34" ht="16.5" customHeight="1">
      <c r="A203" s="22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</row>
    <row r="204" spans="1:34" ht="16.5" customHeight="1">
      <c r="A204" s="22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</row>
    <row r="205" spans="1:34" ht="16.5" customHeight="1">
      <c r="A205" s="22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</row>
    <row r="206" spans="1:34" ht="16.5" customHeight="1">
      <c r="A206" s="22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</row>
    <row r="207" spans="1:34" ht="16.5" customHeight="1">
      <c r="A207" s="22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</row>
    <row r="208" spans="1:34" ht="16.5" customHeight="1">
      <c r="A208" s="22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</row>
    <row r="209" spans="1:34" ht="16.5" customHeight="1">
      <c r="A209" s="22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</row>
    <row r="210" spans="1:34" ht="16.5" customHeight="1">
      <c r="A210" s="22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</row>
    <row r="211" spans="1:34" ht="16.5" customHeight="1">
      <c r="A211" s="22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</row>
    <row r="212" spans="1:34" ht="16.5" customHeight="1">
      <c r="A212" s="22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</row>
    <row r="213" spans="1:34" ht="16.5" customHeight="1">
      <c r="A213" s="22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:34" ht="16.5" customHeight="1">
      <c r="A214" s="22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:34" ht="16.5" customHeight="1">
      <c r="A215" s="22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:34" ht="16.5" customHeight="1">
      <c r="A216" s="22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:34" ht="16.5" customHeight="1">
      <c r="A217" s="22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:34" ht="16.5" customHeight="1">
      <c r="A218" s="22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:34" ht="16.5" customHeight="1">
      <c r="A219" s="22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:34" ht="16.5" customHeight="1">
      <c r="A220" s="22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:34" ht="16.5" customHeight="1">
      <c r="A221" s="22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:34" ht="16.5" customHeight="1">
      <c r="A222" s="22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:34" ht="16.5" customHeight="1">
      <c r="A223" s="22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:34" ht="16.5" customHeight="1">
      <c r="A224" s="22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1:34" ht="16.5" customHeight="1">
      <c r="A225" s="22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1:34" ht="16.5" customHeight="1">
      <c r="A226" s="22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1:34" ht="16.5" customHeight="1">
      <c r="A227" s="22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1:34" ht="16.5" customHeight="1">
      <c r="A228" s="22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1:34" ht="16.5" customHeight="1">
      <c r="A229" s="22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  <row r="230" spans="1:34" ht="16.5" customHeight="1">
      <c r="A230" s="22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</row>
    <row r="231" spans="1:34" ht="16.5" customHeight="1">
      <c r="A231" s="22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</row>
    <row r="232" spans="1:34" ht="16.5" customHeight="1">
      <c r="A232" s="22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</row>
    <row r="233" spans="1:34" ht="16.5" customHeight="1">
      <c r="A233" s="22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</row>
    <row r="234" spans="1:34" ht="16.5" customHeight="1">
      <c r="A234" s="22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</row>
    <row r="235" spans="1:34" ht="16.5" customHeight="1">
      <c r="A235" s="22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</row>
    <row r="236" spans="1:34" ht="16.5" customHeight="1">
      <c r="A236" s="22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</row>
    <row r="237" spans="1:34" ht="16.5" customHeight="1">
      <c r="A237" s="22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</row>
    <row r="238" spans="1:34" ht="16.5" customHeight="1">
      <c r="A238" s="22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</row>
    <row r="239" spans="1:34" ht="16.5" customHeight="1">
      <c r="A239" s="22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</row>
    <row r="240" spans="1:34" ht="16.5" customHeight="1">
      <c r="A240" s="22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</row>
    <row r="241" spans="1:34" ht="16.5" customHeight="1">
      <c r="A241" s="22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</row>
    <row r="242" spans="1:34" ht="16.5" customHeight="1">
      <c r="A242" s="22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</row>
    <row r="243" spans="1:34" ht="16.5" customHeight="1">
      <c r="A243" s="22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</row>
    <row r="244" spans="1:34" ht="16.5" customHeight="1">
      <c r="A244" s="22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</row>
    <row r="245" spans="1:34" ht="16.5" customHeight="1">
      <c r="A245" s="22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</row>
    <row r="246" spans="1:34" ht="16.5" customHeight="1">
      <c r="A246" s="22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</row>
    <row r="247" spans="1:34" ht="16.5" customHeight="1">
      <c r="A247" s="22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</row>
    <row r="248" spans="1:34" ht="16.5" customHeight="1">
      <c r="A248" s="22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</row>
    <row r="249" spans="1:34" ht="16.5" customHeight="1">
      <c r="A249" s="22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</row>
    <row r="250" spans="1:34" ht="16.5" customHeight="1">
      <c r="A250" s="22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</row>
    <row r="251" spans="1:34" ht="16.5" customHeight="1">
      <c r="A251" s="22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</row>
    <row r="252" spans="1:34" ht="16.5" customHeight="1">
      <c r="A252" s="22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</row>
    <row r="253" spans="1:34" ht="16.5" customHeight="1">
      <c r="A253" s="22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</row>
    <row r="254" spans="1:34" ht="16.5" customHeight="1">
      <c r="A254" s="22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</row>
    <row r="255" spans="1:34" ht="16.5" customHeight="1">
      <c r="A255" s="22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</row>
    <row r="256" spans="1:34" ht="16.5" customHeight="1">
      <c r="A256" s="22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</row>
    <row r="257" spans="1:34" ht="16.5" customHeight="1">
      <c r="A257" s="22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</row>
    <row r="258" spans="1:34" ht="16.5" customHeight="1">
      <c r="A258" s="22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</row>
    <row r="259" spans="1:34" ht="16.5" customHeight="1">
      <c r="A259" s="22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</row>
    <row r="260" spans="1:34" ht="16.5" customHeight="1">
      <c r="A260" s="22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</row>
    <row r="261" spans="1:34" ht="16.5" customHeight="1">
      <c r="A261" s="22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</row>
    <row r="262" spans="1:34" ht="16.5" customHeight="1">
      <c r="A262" s="22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</row>
    <row r="263" spans="1:34" ht="16.5" customHeight="1">
      <c r="A263" s="22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</row>
    <row r="264" spans="1:34" ht="16.5" customHeight="1">
      <c r="A264" s="22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</row>
    <row r="265" spans="1:34" ht="16.5" customHeight="1">
      <c r="A265" s="22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</row>
    <row r="266" spans="1:34" ht="16.5" customHeight="1">
      <c r="A266" s="22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</row>
    <row r="267" spans="1:34" ht="16.5" customHeight="1">
      <c r="A267" s="22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</row>
    <row r="268" spans="1:34" ht="16.5" customHeight="1">
      <c r="A268" s="22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</row>
    <row r="269" spans="1:34" ht="16.5" customHeight="1">
      <c r="A269" s="22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</row>
    <row r="270" spans="1:34" ht="16.5" customHeight="1">
      <c r="A270" s="22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</row>
    <row r="271" spans="1:34" ht="16.5" customHeight="1">
      <c r="A271" s="22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</row>
    <row r="272" spans="1:34" ht="16.5" customHeight="1">
      <c r="A272" s="22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</row>
    <row r="273" spans="1:34" ht="16.5" customHeight="1">
      <c r="A273" s="22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</row>
    <row r="274" spans="1:34" ht="16.5" customHeight="1">
      <c r="A274" s="22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</row>
    <row r="275" spans="1:34" ht="16.5" customHeight="1">
      <c r="A275" s="22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</row>
    <row r="276" spans="1:34" ht="16.5" customHeight="1">
      <c r="A276" s="22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</row>
    <row r="277" spans="1:34" ht="16.5" customHeight="1">
      <c r="A277" s="22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</row>
    <row r="278" spans="1:34" ht="16.5" customHeight="1">
      <c r="A278" s="22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</row>
    <row r="279" spans="1:34" ht="16.5" customHeight="1">
      <c r="A279" s="22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</row>
    <row r="280" spans="1:34" ht="16.5" customHeight="1">
      <c r="A280" s="22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</row>
    <row r="281" spans="1:34" ht="16.5" customHeight="1">
      <c r="A281" s="22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</row>
    <row r="282" spans="1:34" ht="16.5" customHeight="1">
      <c r="A282" s="22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</row>
    <row r="283" spans="1:34" ht="16.5" customHeight="1">
      <c r="A283" s="22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</row>
    <row r="284" spans="1:34" ht="16.5" customHeight="1">
      <c r="A284" s="22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</row>
    <row r="285" spans="1:34" ht="16.5" customHeight="1">
      <c r="A285" s="22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</row>
    <row r="286" spans="1:34" ht="16.5" customHeight="1">
      <c r="A286" s="22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</row>
    <row r="287" spans="1:34" ht="16.5" customHeight="1">
      <c r="A287" s="22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</row>
    <row r="288" spans="1:34" ht="16.5" customHeight="1">
      <c r="A288" s="22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</row>
    <row r="289" spans="1:34" ht="16.5" customHeight="1">
      <c r="A289" s="22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</row>
    <row r="290" spans="1:34" ht="16.5" customHeight="1">
      <c r="A290" s="22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</row>
    <row r="291" spans="1:34" ht="16.5" customHeight="1">
      <c r="A291" s="22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</row>
    <row r="292" spans="1:34" ht="16.5" customHeight="1">
      <c r="A292" s="22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</row>
    <row r="293" spans="1:34" ht="16.5" customHeight="1">
      <c r="A293" s="22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</row>
    <row r="294" spans="1:34" ht="16.5" customHeight="1">
      <c r="A294" s="22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</row>
    <row r="295" spans="1:34" ht="16.5" customHeight="1">
      <c r="A295" s="22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</row>
    <row r="296" spans="1:34" ht="16.5" customHeight="1">
      <c r="A296" s="22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</row>
    <row r="297" spans="1:34" ht="16.5" customHeight="1">
      <c r="A297" s="22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</row>
    <row r="298" spans="1:34" ht="16.5" customHeight="1">
      <c r="A298" s="22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</row>
    <row r="299" spans="1:34" ht="16.5" customHeight="1">
      <c r="A299" s="22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</row>
    <row r="300" spans="1:34" ht="16.5" customHeight="1">
      <c r="A300" s="22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</row>
    <row r="301" spans="1:34" ht="16.5" customHeight="1">
      <c r="A301" s="22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</row>
    <row r="302" spans="1:34" ht="16.5" customHeight="1">
      <c r="A302" s="22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</row>
    <row r="303" spans="1:34" ht="16.5" customHeight="1">
      <c r="A303" s="22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</row>
    <row r="304" spans="1:34" ht="16.5" customHeight="1">
      <c r="A304" s="22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</row>
    <row r="305" spans="1:34" ht="16.5" customHeight="1">
      <c r="A305" s="22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</row>
    <row r="306" spans="1:34" ht="16.5" customHeight="1">
      <c r="A306" s="22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</row>
    <row r="307" spans="1:34" ht="16.5" customHeight="1">
      <c r="A307" s="22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</row>
    <row r="308" spans="1:34" ht="16.5" customHeight="1">
      <c r="A308" s="22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</row>
    <row r="309" spans="1:34" ht="16.5" customHeight="1">
      <c r="A309" s="22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</row>
    <row r="310" spans="1:34" ht="16.5" customHeight="1">
      <c r="A310" s="22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</row>
    <row r="311" spans="1:34" ht="16.5" customHeight="1">
      <c r="A311" s="22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</row>
    <row r="312" spans="1:34" ht="16.5" customHeight="1">
      <c r="A312" s="22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</row>
    <row r="313" spans="1:34" ht="16.5" customHeight="1">
      <c r="A313" s="22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</row>
    <row r="314" spans="1:34" ht="16.5" customHeight="1">
      <c r="A314" s="22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</row>
    <row r="315" spans="1:34" ht="16.5" customHeight="1">
      <c r="A315" s="22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</row>
    <row r="316" spans="1:34" ht="16.5" customHeight="1">
      <c r="A316" s="22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</row>
    <row r="317" spans="1:34" ht="16.5" customHeight="1">
      <c r="A317" s="22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</row>
    <row r="318" spans="1:34" ht="16.5" customHeight="1">
      <c r="A318" s="22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</row>
    <row r="319" spans="1:34" ht="16.5" customHeight="1">
      <c r="A319" s="22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</row>
    <row r="320" spans="1:34" ht="16.5" customHeight="1">
      <c r="A320" s="22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</row>
    <row r="321" spans="1:34" ht="16.5" customHeight="1">
      <c r="A321" s="22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</row>
    <row r="322" spans="1:34" ht="16.5" customHeight="1">
      <c r="A322" s="22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</row>
    <row r="323" spans="1:34" ht="16.5" customHeight="1">
      <c r="A323" s="22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</row>
    <row r="324" spans="1:34" ht="16.5" customHeight="1">
      <c r="A324" s="22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</row>
    <row r="325" spans="1:34" ht="16.5" customHeight="1">
      <c r="A325" s="22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</row>
    <row r="326" spans="1:34" ht="16.5" customHeight="1">
      <c r="A326" s="22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</row>
    <row r="327" spans="1:34" ht="16.5" customHeight="1">
      <c r="A327" s="22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</row>
    <row r="328" spans="1:34" ht="16.5" customHeight="1">
      <c r="A328" s="22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</row>
    <row r="329" spans="1:34" ht="16.5" customHeight="1">
      <c r="A329" s="22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</row>
    <row r="330" spans="1:34" ht="16.5" customHeight="1">
      <c r="A330" s="22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</row>
    <row r="331" spans="1:34" ht="16.5" customHeight="1">
      <c r="A331" s="22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</row>
    <row r="332" spans="1:34" ht="16.5" customHeight="1">
      <c r="A332" s="22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</row>
    <row r="333" spans="1:34" ht="16.5" customHeight="1">
      <c r="A333" s="22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</row>
    <row r="334" spans="1:34" ht="16.5" customHeight="1">
      <c r="A334" s="22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</row>
    <row r="335" spans="1:34" ht="16.5" customHeight="1">
      <c r="A335" s="22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</row>
    <row r="336" spans="1:34" ht="16.5" customHeight="1">
      <c r="A336" s="22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</row>
    <row r="337" spans="1:34" ht="16.5" customHeight="1">
      <c r="A337" s="22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</row>
    <row r="338" spans="1:34" ht="16.5" customHeight="1">
      <c r="A338" s="22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</row>
    <row r="339" spans="1:34" ht="16.5" customHeight="1">
      <c r="A339" s="22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</row>
    <row r="340" spans="1:34" ht="16.5" customHeight="1">
      <c r="A340" s="22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</row>
    <row r="341" spans="1:34" ht="16.5" customHeight="1">
      <c r="A341" s="22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</row>
    <row r="342" spans="1:34" ht="16.5" customHeight="1">
      <c r="A342" s="22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</row>
    <row r="343" spans="1:34" ht="16.5" customHeight="1">
      <c r="A343" s="22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</row>
    <row r="344" spans="1:34" ht="16.5" customHeight="1">
      <c r="A344" s="22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</row>
    <row r="345" spans="1:34" ht="16.5" customHeight="1">
      <c r="A345" s="22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</row>
    <row r="346" spans="1:34" ht="16.5" customHeight="1">
      <c r="A346" s="22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</row>
    <row r="347" spans="1:34" ht="16.5" customHeight="1">
      <c r="A347" s="22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</row>
    <row r="348" spans="1:34" ht="16.5" customHeight="1">
      <c r="A348" s="22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</row>
    <row r="349" spans="1:34" ht="16.5" customHeight="1">
      <c r="A349" s="22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</row>
    <row r="350" spans="1:34" ht="16.5" customHeight="1">
      <c r="A350" s="22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</row>
    <row r="351" spans="1:34" ht="16.5" customHeight="1">
      <c r="A351" s="22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</row>
    <row r="352" spans="1:34" ht="16.5" customHeight="1">
      <c r="A352" s="22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</row>
    <row r="353" spans="1:34" ht="16.5" customHeight="1">
      <c r="A353" s="22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</row>
    <row r="354" spans="1:34" ht="16.5" customHeight="1">
      <c r="A354" s="22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</row>
    <row r="355" spans="1:34" ht="16.5" customHeight="1">
      <c r="A355" s="22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</row>
    <row r="356" spans="1:34" ht="16.5" customHeight="1">
      <c r="A356" s="22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</row>
    <row r="357" spans="1:34" ht="16.5" customHeight="1">
      <c r="A357" s="22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</row>
    <row r="358" spans="1:34" ht="16.5" customHeight="1">
      <c r="A358" s="22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</row>
    <row r="359" spans="1:34" ht="16.5" customHeight="1">
      <c r="A359" s="22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</row>
    <row r="360" spans="1:34" ht="16.5" customHeight="1">
      <c r="A360" s="22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</row>
    <row r="361" spans="1:34" ht="16.5" customHeight="1">
      <c r="A361" s="22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</row>
    <row r="362" spans="1:34" ht="16.5" customHeight="1">
      <c r="A362" s="22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</row>
    <row r="363" spans="1:34" ht="16.5" customHeight="1">
      <c r="A363" s="22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</row>
    <row r="364" spans="1:34" ht="16.5" customHeight="1">
      <c r="A364" s="22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</row>
    <row r="365" spans="1:34" ht="16.5" customHeight="1">
      <c r="A365" s="22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</row>
    <row r="366" spans="1:34" ht="16.5" customHeight="1">
      <c r="A366" s="22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</row>
    <row r="367" spans="1:34" ht="16.5" customHeight="1">
      <c r="A367" s="22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</row>
    <row r="368" spans="1:34" ht="16.5" customHeight="1">
      <c r="A368" s="22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</row>
    <row r="369" spans="1:34" ht="16.5" customHeight="1">
      <c r="A369" s="22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</row>
    <row r="370" spans="1:34" ht="16.5" customHeight="1">
      <c r="A370" s="22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</row>
    <row r="371" spans="1:34" ht="16.5" customHeight="1">
      <c r="A371" s="22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</row>
    <row r="372" spans="1:34" ht="16.5" customHeight="1">
      <c r="A372" s="22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</row>
    <row r="373" spans="1:34" ht="16.5" customHeight="1">
      <c r="A373" s="22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</row>
    <row r="374" spans="1:34" ht="16.5" customHeight="1">
      <c r="A374" s="22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</row>
    <row r="375" spans="1:34" ht="16.5" customHeight="1">
      <c r="A375" s="22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</row>
    <row r="376" spans="1:34" ht="16.5" customHeight="1">
      <c r="A376" s="22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</row>
    <row r="377" spans="1:34" ht="16.5" customHeight="1">
      <c r="A377" s="22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</row>
    <row r="378" spans="1:34" ht="16.5" customHeight="1">
      <c r="A378" s="22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</row>
    <row r="379" spans="1:34" ht="16.5" customHeight="1">
      <c r="A379" s="22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</row>
    <row r="380" spans="1:34" ht="16.5" customHeight="1">
      <c r="A380" s="22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</row>
    <row r="381" spans="1:34" ht="16.5" customHeight="1">
      <c r="A381" s="22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</row>
    <row r="382" spans="1:34" ht="16.5" customHeight="1">
      <c r="A382" s="22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</row>
    <row r="383" spans="1:34" ht="16.5" customHeight="1">
      <c r="A383" s="22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</row>
    <row r="384" spans="1:34" ht="16.5" customHeight="1">
      <c r="A384" s="22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</row>
    <row r="385" spans="1:34" ht="16.5" customHeight="1">
      <c r="A385" s="22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</row>
    <row r="386" spans="1:34" ht="16.5" customHeight="1">
      <c r="A386" s="22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</row>
    <row r="387" spans="1:34" ht="16.5" customHeight="1">
      <c r="A387" s="22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</row>
    <row r="388" spans="1:34" ht="16.5" customHeight="1">
      <c r="A388" s="22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</row>
    <row r="389" spans="1:34" ht="16.5" customHeight="1">
      <c r="A389" s="22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</row>
    <row r="390" spans="1:34" ht="16.5" customHeight="1">
      <c r="A390" s="22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</row>
    <row r="391" spans="1:34" ht="16.5" customHeight="1">
      <c r="A391" s="22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</row>
    <row r="392" spans="1:34" ht="16.5" customHeight="1">
      <c r="A392" s="22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</row>
    <row r="393" spans="1:34" ht="16.5" customHeight="1">
      <c r="A393" s="22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</row>
    <row r="394" spans="1:34" ht="16.5" customHeight="1">
      <c r="A394" s="22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</row>
    <row r="395" spans="1:34" ht="16.5" customHeight="1">
      <c r="A395" s="22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</row>
    <row r="396" spans="1:34" ht="16.5" customHeight="1">
      <c r="A396" s="22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</row>
    <row r="397" spans="1:34" ht="16.5" customHeight="1">
      <c r="A397" s="22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</row>
    <row r="398" spans="1:34" ht="16.5" customHeight="1">
      <c r="A398" s="22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</row>
    <row r="399" spans="1:34" ht="16.5" customHeight="1">
      <c r="A399" s="22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</row>
    <row r="400" spans="1:34" ht="16.5" customHeight="1">
      <c r="A400" s="22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</row>
    <row r="401" spans="1:34" ht="16.5" customHeight="1">
      <c r="A401" s="22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</row>
    <row r="402" spans="1:34" ht="16.5" customHeight="1">
      <c r="A402" s="22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</row>
    <row r="403" spans="1:34" ht="16.5" customHeight="1">
      <c r="A403" s="22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</row>
    <row r="404" spans="1:34" ht="16.5" customHeight="1">
      <c r="A404" s="22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</row>
    <row r="405" spans="1:34" ht="16.5" customHeight="1">
      <c r="A405" s="22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</row>
    <row r="406" spans="1:34" ht="16.5" customHeight="1">
      <c r="A406" s="22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</row>
    <row r="407" spans="1:34" ht="16.5" customHeight="1">
      <c r="A407" s="22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</row>
    <row r="408" spans="1:34" ht="16.5" customHeight="1">
      <c r="A408" s="22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</row>
    <row r="409" spans="1:34" ht="16.5" customHeight="1">
      <c r="A409" s="22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</row>
    <row r="410" spans="1:34" ht="16.5" customHeight="1">
      <c r="A410" s="22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</row>
    <row r="411" spans="1:34" ht="16.5" customHeight="1">
      <c r="A411" s="22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</row>
    <row r="412" spans="1:34" ht="16.5" customHeight="1">
      <c r="A412" s="22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</row>
    <row r="413" spans="1:34" ht="16.5" customHeight="1">
      <c r="A413" s="22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</row>
    <row r="414" spans="1:34" ht="16.5" customHeight="1">
      <c r="A414" s="22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</row>
    <row r="415" spans="1:34" ht="16.5" customHeight="1">
      <c r="A415" s="22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</row>
    <row r="416" spans="1:34" ht="16.5" customHeight="1">
      <c r="A416" s="22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</row>
    <row r="417" spans="1:34" ht="16.5" customHeight="1">
      <c r="A417" s="22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</row>
    <row r="418" spans="1:34" ht="16.5" customHeight="1">
      <c r="A418" s="22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</row>
    <row r="419" spans="1:34" ht="16.5" customHeight="1">
      <c r="A419" s="22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</row>
    <row r="420" spans="1:34" ht="16.5" customHeight="1">
      <c r="A420" s="22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</row>
    <row r="421" spans="1:34" ht="16.5" customHeight="1">
      <c r="A421" s="22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</row>
    <row r="422" spans="1:34" ht="16.5" customHeight="1">
      <c r="A422" s="22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</row>
    <row r="423" spans="1:34" ht="16.5" customHeight="1">
      <c r="A423" s="22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</row>
    <row r="424" spans="1:34" ht="16.5" customHeight="1">
      <c r="A424" s="22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</row>
    <row r="425" spans="1:34" ht="16.5" customHeight="1">
      <c r="A425" s="22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</row>
    <row r="426" spans="1:34" ht="16.5" customHeight="1">
      <c r="A426" s="22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</row>
    <row r="427" spans="1:34" ht="16.5" customHeight="1">
      <c r="A427" s="22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</row>
    <row r="428" spans="1:34" ht="16.5" customHeight="1">
      <c r="A428" s="22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</row>
    <row r="429" spans="1:34" ht="16.5" customHeight="1">
      <c r="A429" s="22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</row>
    <row r="430" spans="1:34" ht="16.5" customHeight="1">
      <c r="A430" s="22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</row>
    <row r="431" spans="1:34" ht="16.5" customHeight="1">
      <c r="A431" s="22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</row>
    <row r="432" spans="1:34" ht="16.5" customHeight="1">
      <c r="A432" s="22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</row>
    <row r="433" spans="1:34" ht="16.5" customHeight="1">
      <c r="A433" s="22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</row>
    <row r="434" spans="1:34" ht="16.5" customHeight="1">
      <c r="A434" s="22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</row>
    <row r="435" spans="1:34" ht="16.5" customHeight="1">
      <c r="A435" s="22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</row>
    <row r="436" spans="1:34" ht="16.5" customHeight="1">
      <c r="A436" s="22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</row>
    <row r="437" spans="1:34" ht="16.5" customHeight="1">
      <c r="A437" s="22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</row>
    <row r="438" spans="1:34" ht="16.5" customHeight="1">
      <c r="A438" s="22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</row>
    <row r="439" spans="1:34" ht="16.5" customHeight="1">
      <c r="A439" s="22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</row>
    <row r="440" spans="1:34" ht="16.5" customHeight="1">
      <c r="A440" s="22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</row>
    <row r="441" spans="1:34" ht="16.5" customHeight="1">
      <c r="A441" s="22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</row>
    <row r="442" spans="1:34" ht="16.5" customHeight="1">
      <c r="A442" s="22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</row>
    <row r="443" spans="1:34" ht="16.5" customHeight="1">
      <c r="A443" s="22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</row>
    <row r="444" spans="1:34" ht="16.5" customHeight="1">
      <c r="A444" s="22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</row>
    <row r="445" spans="1:34" ht="16.5" customHeight="1">
      <c r="A445" s="22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</row>
    <row r="446" spans="1:34" ht="16.5" customHeight="1">
      <c r="A446" s="22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</row>
    <row r="447" spans="1:34" ht="16.5" customHeight="1">
      <c r="A447" s="22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</row>
    <row r="448" spans="1:34" ht="16.5" customHeight="1">
      <c r="A448" s="22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</row>
    <row r="449" spans="1:34" ht="16.5" customHeight="1">
      <c r="A449" s="22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</row>
    <row r="450" spans="1:34" ht="16.5" customHeight="1">
      <c r="A450" s="22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</row>
    <row r="451" spans="1:34" ht="16.5" customHeight="1">
      <c r="A451" s="22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</row>
    <row r="452" spans="1:34" ht="16.5" customHeight="1">
      <c r="A452" s="22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</row>
    <row r="453" spans="1:34" ht="16.5" customHeight="1">
      <c r="A453" s="22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</row>
    <row r="454" spans="1:34" ht="16.5" customHeight="1">
      <c r="A454" s="22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</row>
    <row r="455" spans="1:34" ht="16.5" customHeight="1">
      <c r="A455" s="22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</row>
    <row r="456" spans="1:34" ht="16.5" customHeight="1">
      <c r="A456" s="22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</row>
    <row r="457" spans="1:34" ht="16.5" customHeight="1">
      <c r="A457" s="22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</row>
    <row r="458" spans="1:34" ht="16.5" customHeight="1">
      <c r="A458" s="22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</row>
    <row r="459" spans="1:34" ht="16.5" customHeight="1">
      <c r="A459" s="22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</row>
    <row r="460" spans="1:34" ht="16.5" customHeight="1">
      <c r="A460" s="22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</row>
    <row r="461" spans="1:34" ht="16.5" customHeight="1">
      <c r="A461" s="22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</row>
    <row r="462" spans="1:34" ht="16.5" customHeight="1">
      <c r="A462" s="22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</row>
    <row r="463" spans="1:34" ht="16.5" customHeight="1">
      <c r="A463" s="22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</row>
    <row r="464" spans="1:34" ht="16.5" customHeight="1">
      <c r="A464" s="22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</row>
    <row r="465" spans="1:34" ht="16.5" customHeight="1">
      <c r="A465" s="22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</row>
    <row r="466" spans="1:34" ht="16.5" customHeight="1">
      <c r="A466" s="22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</row>
    <row r="467" spans="1:34" ht="16.5" customHeight="1">
      <c r="A467" s="22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</row>
    <row r="468" spans="1:34" ht="16.5" customHeight="1">
      <c r="A468" s="22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</row>
    <row r="469" spans="1:34" ht="16.5" customHeight="1">
      <c r="A469" s="22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</row>
    <row r="470" spans="1:34" ht="16.5" customHeight="1">
      <c r="A470" s="22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</row>
    <row r="471" spans="1:34" ht="16.5" customHeight="1">
      <c r="A471" s="22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</row>
    <row r="472" spans="1:34" ht="16.5" customHeight="1">
      <c r="A472" s="22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</row>
    <row r="473" spans="1:34" ht="16.5" customHeight="1">
      <c r="A473" s="22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</row>
    <row r="474" spans="1:34" ht="16.5" customHeight="1">
      <c r="A474" s="22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</row>
    <row r="475" spans="1:34" ht="16.5" customHeight="1">
      <c r="A475" s="22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</row>
    <row r="476" spans="1:34" ht="16.5" customHeight="1">
      <c r="A476" s="22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</row>
    <row r="477" spans="1:34" ht="16.5" customHeight="1">
      <c r="A477" s="22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</row>
    <row r="478" spans="1:34" ht="16.5" customHeight="1">
      <c r="A478" s="22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</row>
    <row r="479" spans="1:34" ht="16.5" customHeight="1">
      <c r="A479" s="22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</row>
    <row r="480" spans="1:34" ht="16.5" customHeight="1">
      <c r="A480" s="22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</row>
    <row r="481" spans="1:34" ht="16.5" customHeight="1">
      <c r="A481" s="22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</row>
    <row r="482" spans="1:34" ht="16.5" customHeight="1">
      <c r="A482" s="22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</row>
    <row r="483" spans="1:34" ht="16.5" customHeight="1">
      <c r="A483" s="22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</row>
    <row r="484" spans="1:34" ht="16.5" customHeight="1">
      <c r="A484" s="22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</row>
    <row r="485" spans="1:34" ht="16.5" customHeight="1">
      <c r="A485" s="22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</row>
    <row r="486" spans="1:34" ht="16.5" customHeight="1">
      <c r="A486" s="22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</row>
    <row r="487" spans="1:34" ht="16.5" customHeight="1">
      <c r="A487" s="22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</row>
    <row r="488" spans="1:34" ht="16.5" customHeight="1">
      <c r="A488" s="22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</row>
    <row r="489" spans="1:34" ht="16.5" customHeight="1">
      <c r="A489" s="22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</row>
    <row r="490" spans="1:34" ht="16.5" customHeight="1">
      <c r="A490" s="22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</row>
    <row r="491" spans="1:34" ht="16.5" customHeight="1">
      <c r="A491" s="22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</row>
    <row r="492" spans="1:34" ht="16.5" customHeight="1">
      <c r="A492" s="22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</row>
    <row r="493" spans="1:34" ht="16.5" customHeight="1">
      <c r="A493" s="22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</row>
    <row r="494" spans="1:34" ht="16.5" customHeight="1">
      <c r="A494" s="22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</row>
    <row r="495" spans="1:34" ht="16.5" customHeight="1">
      <c r="A495" s="22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</row>
    <row r="496" spans="1:34" ht="16.5" customHeight="1">
      <c r="A496" s="22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</row>
    <row r="497" spans="1:34" ht="16.5" customHeight="1">
      <c r="A497" s="22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</row>
    <row r="498" spans="1:34" ht="16.5" customHeight="1">
      <c r="A498" s="22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</row>
    <row r="499" spans="1:34" ht="16.5" customHeight="1">
      <c r="A499" s="22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</row>
    <row r="500" spans="1:34" ht="16.5" customHeight="1">
      <c r="A500" s="22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</row>
    <row r="501" spans="1:34" ht="16.5" customHeight="1">
      <c r="A501" s="22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</row>
    <row r="502" spans="1:34" ht="16.5" customHeight="1">
      <c r="A502" s="22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</row>
    <row r="503" spans="1:34" ht="16.5" customHeight="1">
      <c r="A503" s="22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</row>
    <row r="504" spans="1:34" ht="16.5" customHeight="1">
      <c r="A504" s="22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</row>
    <row r="505" spans="1:34" ht="16.5" customHeight="1">
      <c r="A505" s="22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</row>
    <row r="506" spans="1:34" ht="16.5" customHeight="1">
      <c r="A506" s="22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</row>
    <row r="507" spans="1:34" ht="16.5" customHeight="1">
      <c r="A507" s="22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</row>
    <row r="508" spans="1:34" ht="16.5" customHeight="1">
      <c r="A508" s="22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</row>
    <row r="509" spans="1:34" ht="16.5" customHeight="1">
      <c r="A509" s="22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</row>
    <row r="510" spans="1:34" ht="16.5" customHeight="1">
      <c r="A510" s="22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</row>
    <row r="511" spans="1:34" ht="16.5" customHeight="1">
      <c r="A511" s="22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</row>
    <row r="512" spans="1:34" ht="16.5" customHeight="1">
      <c r="A512" s="22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</row>
    <row r="513" spans="1:34" ht="16.5" customHeight="1">
      <c r="A513" s="22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</row>
    <row r="514" spans="1:34" ht="16.5" customHeight="1">
      <c r="A514" s="22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</row>
    <row r="515" spans="1:34" ht="16.5" customHeight="1">
      <c r="A515" s="22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</row>
    <row r="516" spans="1:34" ht="16.5" customHeight="1">
      <c r="A516" s="22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</row>
    <row r="517" spans="1:34" ht="16.5" customHeight="1">
      <c r="A517" s="22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</row>
    <row r="518" spans="1:34" ht="16.5" customHeight="1">
      <c r="A518" s="22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</row>
    <row r="519" spans="1:34" ht="16.5" customHeight="1">
      <c r="A519" s="22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</row>
    <row r="520" spans="1:34" ht="16.5" customHeight="1">
      <c r="A520" s="22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</row>
    <row r="521" spans="1:34" ht="16.5" customHeight="1">
      <c r="A521" s="22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</row>
    <row r="522" spans="1:34" ht="16.5" customHeight="1">
      <c r="A522" s="22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</row>
    <row r="523" spans="1:34" ht="16.5" customHeight="1">
      <c r="A523" s="22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</row>
    <row r="524" spans="1:34" ht="16.5" customHeight="1">
      <c r="A524" s="22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</row>
    <row r="525" spans="1:34" ht="16.5" customHeight="1">
      <c r="A525" s="22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</row>
    <row r="526" spans="1:34" ht="16.5" customHeight="1">
      <c r="A526" s="22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</row>
    <row r="527" spans="1:34" ht="16.5" customHeight="1">
      <c r="A527" s="22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</row>
    <row r="528" spans="1:34" ht="16.5" customHeight="1">
      <c r="A528" s="22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</row>
    <row r="529" spans="1:34" ht="16.5" customHeight="1">
      <c r="A529" s="22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</row>
    <row r="530" spans="1:34" ht="16.5" customHeight="1">
      <c r="A530" s="22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</row>
    <row r="531" spans="1:34" ht="16.5" customHeight="1">
      <c r="A531" s="22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</row>
    <row r="532" spans="1:34" ht="16.5" customHeight="1">
      <c r="A532" s="22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</row>
    <row r="533" spans="1:34" ht="16.5" customHeight="1">
      <c r="A533" s="22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</row>
    <row r="534" spans="1:34" ht="16.5" customHeight="1">
      <c r="A534" s="22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</row>
    <row r="535" spans="1:34" ht="16.5" customHeight="1">
      <c r="A535" s="22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</row>
    <row r="536" spans="1:34" ht="16.5" customHeight="1">
      <c r="A536" s="22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</row>
    <row r="537" spans="1:34" ht="16.5" customHeight="1">
      <c r="A537" s="22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</row>
    <row r="538" spans="1:34" ht="16.5" customHeight="1">
      <c r="A538" s="22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</row>
    <row r="539" spans="1:34" ht="16.5" customHeight="1">
      <c r="A539" s="22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</row>
    <row r="540" spans="1:34" ht="16.5" customHeight="1">
      <c r="A540" s="22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</row>
    <row r="541" spans="1:34" ht="16.5" customHeight="1">
      <c r="A541" s="22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</row>
    <row r="542" spans="1:34" ht="16.5" customHeight="1">
      <c r="A542" s="22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</row>
    <row r="543" spans="1:34" ht="16.5" customHeight="1">
      <c r="A543" s="22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</row>
    <row r="544" spans="1:34" ht="16.5" customHeight="1">
      <c r="A544" s="22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</row>
    <row r="545" spans="1:34" ht="16.5" customHeight="1">
      <c r="A545" s="22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</row>
    <row r="546" spans="1:34" ht="16.5" customHeight="1">
      <c r="A546" s="22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</row>
    <row r="547" spans="1:34" ht="16.5" customHeight="1">
      <c r="A547" s="22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</row>
    <row r="548" spans="1:34" ht="16.5" customHeight="1">
      <c r="A548" s="22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</row>
    <row r="549" spans="1:34" ht="16.5" customHeight="1">
      <c r="A549" s="22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</row>
    <row r="550" spans="1:34" ht="16.5" customHeight="1">
      <c r="A550" s="22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</row>
    <row r="551" spans="1:34" ht="16.5" customHeight="1">
      <c r="A551" s="22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</row>
    <row r="552" spans="1:34" ht="16.5" customHeight="1">
      <c r="A552" s="22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</row>
    <row r="553" spans="1:34" ht="16.5" customHeight="1">
      <c r="A553" s="22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</row>
    <row r="554" spans="1:34" ht="16.5" customHeight="1">
      <c r="A554" s="22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</row>
    <row r="555" spans="1:34" ht="16.5" customHeight="1">
      <c r="A555" s="22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</row>
    <row r="556" spans="1:34" ht="16.5" customHeight="1">
      <c r="A556" s="22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</row>
    <row r="557" spans="1:34" ht="16.5" customHeight="1">
      <c r="A557" s="22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</row>
    <row r="558" spans="1:34" ht="16.5" customHeight="1">
      <c r="A558" s="22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</row>
    <row r="559" spans="1:34" ht="16.5" customHeight="1">
      <c r="A559" s="22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</row>
    <row r="560" spans="1:34" ht="16.5" customHeight="1">
      <c r="A560" s="22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</row>
    <row r="561" spans="1:34" ht="16.5" customHeight="1">
      <c r="A561" s="22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</row>
    <row r="562" spans="1:34" ht="16.5" customHeight="1">
      <c r="A562" s="22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</row>
    <row r="563" spans="1:34" ht="16.5" customHeight="1">
      <c r="A563" s="22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</row>
    <row r="564" spans="1:34" ht="16.5" customHeight="1">
      <c r="A564" s="22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</row>
    <row r="565" spans="1:34" ht="16.5" customHeight="1">
      <c r="A565" s="22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</row>
    <row r="566" spans="1:34" ht="16.5" customHeight="1">
      <c r="A566" s="22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</row>
    <row r="567" spans="1:34" ht="16.5" customHeight="1">
      <c r="A567" s="22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</row>
    <row r="568" spans="1:34" ht="16.5" customHeight="1">
      <c r="A568" s="22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</row>
    <row r="569" spans="1:34" ht="16.5" customHeight="1">
      <c r="A569" s="22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</row>
    <row r="570" spans="1:34" ht="16.5" customHeight="1">
      <c r="A570" s="22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</row>
    <row r="571" spans="1:34" ht="16.5" customHeight="1">
      <c r="A571" s="22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</row>
    <row r="572" spans="1:34" ht="16.5" customHeight="1">
      <c r="A572" s="22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</row>
    <row r="573" spans="1:34" ht="16.5" customHeight="1">
      <c r="A573" s="22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</row>
    <row r="574" spans="1:34" ht="16.5" customHeight="1">
      <c r="A574" s="22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</row>
    <row r="575" spans="1:34" ht="16.5" customHeight="1">
      <c r="A575" s="22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</row>
    <row r="576" spans="1:34" ht="16.5" customHeight="1">
      <c r="A576" s="22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</row>
    <row r="577" spans="1:34" ht="16.5" customHeight="1">
      <c r="A577" s="22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</row>
    <row r="578" spans="1:34" ht="16.5" customHeight="1">
      <c r="A578" s="22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</row>
    <row r="579" spans="1:34" ht="16.5" customHeight="1">
      <c r="A579" s="22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</row>
    <row r="580" spans="1:34" ht="16.5" customHeight="1">
      <c r="A580" s="22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</row>
    <row r="581" spans="1:34" ht="16.5" customHeight="1">
      <c r="A581" s="22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</row>
    <row r="582" spans="1:34" ht="16.5" customHeight="1">
      <c r="A582" s="22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</row>
    <row r="583" spans="1:34" ht="16.5" customHeight="1">
      <c r="A583" s="22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</row>
    <row r="584" spans="1:34" ht="16.5" customHeight="1">
      <c r="A584" s="22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</row>
    <row r="585" spans="1:34" ht="16.5" customHeight="1">
      <c r="A585" s="22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</row>
    <row r="586" spans="1:34" ht="16.5" customHeight="1">
      <c r="A586" s="22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</row>
    <row r="587" spans="1:34" ht="16.5" customHeight="1">
      <c r="A587" s="22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</row>
    <row r="588" spans="1:34" ht="16.5" customHeight="1">
      <c r="A588" s="22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</row>
    <row r="589" spans="1:34" ht="16.5" customHeight="1">
      <c r="A589" s="22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</row>
    <row r="590" spans="1:34" ht="16.5" customHeight="1">
      <c r="A590" s="22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</row>
    <row r="591" spans="1:34" ht="16.5" customHeight="1">
      <c r="A591" s="22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</row>
    <row r="592" spans="1:34" ht="16.5" customHeight="1">
      <c r="A592" s="22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</row>
    <row r="593" spans="1:34" ht="16.5" customHeight="1">
      <c r="A593" s="22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</row>
    <row r="594" spans="1:34" ht="16.5" customHeight="1">
      <c r="A594" s="22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</row>
    <row r="595" spans="1:34" ht="16.5" customHeight="1">
      <c r="A595" s="22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</row>
    <row r="596" spans="1:34" ht="16.5" customHeight="1">
      <c r="A596" s="22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</row>
    <row r="597" spans="1:34" ht="16.5" customHeight="1">
      <c r="A597" s="22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</row>
    <row r="598" spans="1:34" ht="16.5" customHeight="1">
      <c r="A598" s="22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</row>
    <row r="599" spans="1:34" ht="16.5" customHeight="1">
      <c r="A599" s="22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</row>
    <row r="600" spans="1:34" ht="16.5" customHeight="1">
      <c r="A600" s="22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</row>
    <row r="601" spans="1:34" ht="16.5" customHeight="1">
      <c r="A601" s="22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</row>
    <row r="602" spans="1:34" ht="16.5" customHeight="1">
      <c r="A602" s="22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</row>
    <row r="603" spans="1:34" ht="16.5" customHeight="1">
      <c r="A603" s="22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</row>
    <row r="604" spans="1:34" ht="16.5" customHeight="1">
      <c r="A604" s="22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</row>
    <row r="605" spans="1:34" ht="16.5" customHeight="1">
      <c r="A605" s="22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</row>
    <row r="606" spans="1:34" ht="16.5" customHeight="1">
      <c r="A606" s="22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</row>
    <row r="607" spans="1:34" ht="16.5" customHeight="1">
      <c r="A607" s="22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</row>
    <row r="608" spans="1:34" ht="16.5" customHeight="1">
      <c r="A608" s="22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</row>
    <row r="609" spans="1:34" ht="16.5" customHeight="1">
      <c r="A609" s="22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</row>
    <row r="610" spans="1:34" ht="16.5" customHeight="1">
      <c r="A610" s="22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</row>
    <row r="611" spans="1:34" ht="16.5" customHeight="1">
      <c r="A611" s="22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</row>
    <row r="612" spans="1:34" ht="16.5" customHeight="1">
      <c r="A612" s="22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</row>
    <row r="613" spans="1:34" ht="16.5" customHeight="1">
      <c r="A613" s="22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</row>
    <row r="614" spans="1:34" ht="16.5" customHeight="1">
      <c r="A614" s="22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</row>
    <row r="615" spans="1:34" ht="16.5" customHeight="1">
      <c r="A615" s="22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</row>
    <row r="616" spans="1:34" ht="16.5" customHeight="1">
      <c r="A616" s="22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</row>
    <row r="617" spans="1:34" ht="16.5" customHeight="1">
      <c r="A617" s="22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</row>
    <row r="618" spans="1:34" ht="16.5" customHeight="1">
      <c r="A618" s="22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</row>
    <row r="619" spans="1:34" ht="16.5" customHeight="1">
      <c r="A619" s="22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</row>
    <row r="620" spans="1:34" ht="16.5" customHeight="1">
      <c r="A620" s="22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</row>
    <row r="621" spans="1:34" ht="16.5" customHeight="1">
      <c r="A621" s="22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</row>
    <row r="622" spans="1:34" ht="16.5" customHeight="1">
      <c r="A622" s="22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</row>
    <row r="623" spans="1:34" ht="16.5" customHeight="1">
      <c r="A623" s="22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</row>
    <row r="624" spans="1:34" ht="16.5" customHeight="1">
      <c r="A624" s="22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</row>
    <row r="625" spans="1:34" ht="16.5" customHeight="1">
      <c r="A625" s="22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</row>
    <row r="626" spans="1:34" ht="16.5" customHeight="1">
      <c r="A626" s="22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</row>
    <row r="627" spans="1:34" ht="16.5" customHeight="1">
      <c r="A627" s="22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</row>
    <row r="628" spans="1:34" ht="16.5" customHeight="1">
      <c r="A628" s="22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</row>
    <row r="629" spans="1:34" ht="16.5" customHeight="1">
      <c r="A629" s="22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</row>
    <row r="630" spans="1:34" ht="16.5" customHeight="1">
      <c r="A630" s="22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</row>
    <row r="631" spans="1:34" ht="16.5" customHeight="1">
      <c r="A631" s="22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</row>
    <row r="632" spans="1:34" ht="16.5" customHeight="1">
      <c r="A632" s="22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</row>
    <row r="633" spans="1:34" ht="16.5" customHeight="1">
      <c r="A633" s="22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</row>
    <row r="634" spans="1:34" ht="16.5" customHeight="1">
      <c r="A634" s="22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</row>
    <row r="635" spans="1:34" ht="16.5" customHeight="1">
      <c r="A635" s="22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</row>
    <row r="636" spans="1:34" ht="16.5" customHeight="1">
      <c r="A636" s="22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</row>
    <row r="637" spans="1:34" ht="16.5" customHeight="1">
      <c r="A637" s="22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</row>
    <row r="638" spans="1:34" ht="16.5" customHeight="1">
      <c r="A638" s="22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</row>
    <row r="639" spans="1:34" ht="16.5" customHeight="1">
      <c r="A639" s="22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</row>
    <row r="640" spans="1:34" ht="16.5" customHeight="1">
      <c r="A640" s="22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</row>
    <row r="641" spans="1:34" ht="16.5" customHeight="1">
      <c r="A641" s="22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</row>
    <row r="642" spans="1:34" ht="16.5" customHeight="1">
      <c r="A642" s="22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</row>
    <row r="643" spans="1:34" ht="16.5" customHeight="1">
      <c r="A643" s="22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</row>
    <row r="644" spans="1:34" ht="16.5" customHeight="1">
      <c r="A644" s="22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</row>
    <row r="645" spans="1:34" ht="16.5" customHeight="1">
      <c r="A645" s="22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</row>
    <row r="646" spans="1:34" ht="16.5" customHeight="1">
      <c r="A646" s="22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</row>
    <row r="647" spans="1:34" ht="16.5" customHeight="1">
      <c r="A647" s="22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</row>
    <row r="648" spans="1:34" ht="16.5" customHeight="1">
      <c r="A648" s="22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</row>
    <row r="649" spans="1:34" ht="16.5" customHeight="1">
      <c r="A649" s="22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</row>
    <row r="650" spans="1:34" ht="16.5" customHeight="1">
      <c r="A650" s="22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</row>
    <row r="651" spans="1:34" ht="16.5" customHeight="1">
      <c r="A651" s="22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</row>
    <row r="652" spans="1:34" ht="16.5" customHeight="1">
      <c r="A652" s="22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</row>
    <row r="653" spans="1:34" ht="16.5" customHeight="1">
      <c r="A653" s="22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</row>
    <row r="654" spans="1:34" ht="16.5" customHeight="1">
      <c r="A654" s="22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</row>
    <row r="655" spans="1:34" ht="16.5" customHeight="1">
      <c r="A655" s="22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</row>
    <row r="656" spans="1:34" ht="16.5" customHeight="1">
      <c r="A656" s="22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</row>
    <row r="657" spans="1:34" ht="16.5" customHeight="1">
      <c r="A657" s="22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</row>
    <row r="658" spans="1:34" ht="16.5" customHeight="1">
      <c r="A658" s="22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</row>
    <row r="659" spans="1:34" ht="16.5" customHeight="1">
      <c r="A659" s="22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</row>
    <row r="660" spans="1:34" ht="16.5" customHeight="1">
      <c r="A660" s="22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</row>
    <row r="661" spans="1:34" ht="16.5" customHeight="1">
      <c r="A661" s="22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</row>
    <row r="662" spans="1:34" ht="16.5" customHeight="1">
      <c r="A662" s="22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</row>
    <row r="663" spans="1:34" ht="16.5" customHeight="1">
      <c r="A663" s="22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</row>
    <row r="664" spans="1:34" ht="16.5" customHeight="1">
      <c r="A664" s="22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</row>
    <row r="665" spans="1:34" ht="16.5" customHeight="1">
      <c r="A665" s="22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</row>
    <row r="666" spans="1:34" ht="16.5" customHeight="1">
      <c r="A666" s="22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</row>
    <row r="667" spans="1:34" ht="16.5" customHeight="1">
      <c r="A667" s="22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</row>
    <row r="668" spans="1:34" ht="16.5" customHeight="1">
      <c r="A668" s="22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</row>
    <row r="669" spans="1:34" ht="16.5" customHeight="1">
      <c r="A669" s="22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</row>
    <row r="670" spans="1:34" ht="16.5" customHeight="1">
      <c r="A670" s="22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</row>
    <row r="671" spans="1:34" ht="16.5" customHeight="1">
      <c r="A671" s="22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</row>
    <row r="672" spans="1:34" ht="16.5" customHeight="1">
      <c r="A672" s="22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</row>
    <row r="673" spans="1:34" ht="16.5" customHeight="1">
      <c r="A673" s="22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</row>
    <row r="674" spans="1:34" ht="16.5" customHeight="1">
      <c r="A674" s="22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</row>
    <row r="675" spans="1:34" ht="16.5" customHeight="1">
      <c r="A675" s="22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</row>
    <row r="676" spans="1:34" ht="16.5" customHeight="1">
      <c r="A676" s="22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</row>
    <row r="677" spans="1:34" ht="16.5" customHeight="1">
      <c r="A677" s="22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</row>
    <row r="678" spans="1:34" ht="16.5" customHeight="1">
      <c r="A678" s="22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</row>
    <row r="679" spans="1:34" ht="16.5" customHeight="1">
      <c r="A679" s="22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</row>
    <row r="680" spans="1:34" ht="16.5" customHeight="1">
      <c r="A680" s="22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</row>
    <row r="681" spans="1:34" ht="16.5" customHeight="1">
      <c r="A681" s="22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</row>
    <row r="682" spans="1:34" ht="16.5" customHeight="1">
      <c r="A682" s="22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</row>
    <row r="683" spans="1:34" ht="16.5" customHeight="1">
      <c r="A683" s="22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</row>
    <row r="684" spans="1:34" ht="16.5" customHeight="1">
      <c r="A684" s="22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</row>
    <row r="685" spans="1:34" ht="16.5" customHeight="1">
      <c r="A685" s="22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</row>
    <row r="686" spans="1:34" ht="16.5" customHeight="1">
      <c r="A686" s="22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</row>
    <row r="687" spans="1:34" ht="16.5" customHeight="1">
      <c r="A687" s="22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</row>
    <row r="688" spans="1:34" ht="16.5" customHeight="1">
      <c r="A688" s="22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</row>
    <row r="689" spans="1:34" ht="16.5" customHeight="1">
      <c r="A689" s="22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</row>
    <row r="690" spans="1:34" ht="16.5" customHeight="1">
      <c r="A690" s="22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</row>
    <row r="691" spans="1:34" ht="16.5" customHeight="1">
      <c r="A691" s="22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</row>
    <row r="692" spans="1:34" ht="16.5" customHeight="1">
      <c r="A692" s="22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</row>
    <row r="693" spans="1:34" ht="16.5" customHeight="1">
      <c r="A693" s="22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</row>
    <row r="694" spans="1:34" ht="16.5" customHeight="1">
      <c r="A694" s="22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</row>
    <row r="695" spans="1:34" ht="16.5" customHeight="1">
      <c r="A695" s="22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</row>
    <row r="696" spans="1:34" ht="16.5" customHeight="1">
      <c r="A696" s="22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</row>
    <row r="697" spans="1:34" ht="16.5" customHeight="1">
      <c r="A697" s="22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</row>
    <row r="698" spans="1:34" ht="16.5" customHeight="1">
      <c r="A698" s="22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</row>
    <row r="699" spans="1:34" ht="16.5" customHeight="1">
      <c r="A699" s="22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</row>
    <row r="700" spans="1:34" ht="16.5" customHeight="1">
      <c r="A700" s="22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</row>
    <row r="701" spans="1:34" ht="16.5" customHeight="1">
      <c r="A701" s="22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</row>
    <row r="702" spans="1:34" ht="16.5" customHeight="1">
      <c r="A702" s="22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</row>
    <row r="703" spans="1:34" ht="16.5" customHeight="1">
      <c r="A703" s="22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</row>
    <row r="704" spans="1:34" ht="16.5" customHeight="1">
      <c r="A704" s="22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</row>
    <row r="705" spans="1:34" ht="16.5" customHeight="1">
      <c r="A705" s="22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</row>
    <row r="706" spans="1:34" ht="16.5" customHeight="1">
      <c r="A706" s="22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</row>
    <row r="707" spans="1:34" ht="16.5" customHeight="1">
      <c r="A707" s="22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</row>
    <row r="708" spans="1:34" ht="16.5" customHeight="1">
      <c r="A708" s="22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</row>
    <row r="709" spans="1:34" ht="16.5" customHeight="1">
      <c r="A709" s="22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</row>
    <row r="710" spans="1:34" ht="16.5" customHeight="1">
      <c r="A710" s="22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</row>
    <row r="711" spans="1:34" ht="16.5" customHeight="1">
      <c r="A711" s="22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</row>
    <row r="712" spans="1:34" ht="16.5" customHeight="1">
      <c r="A712" s="22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</row>
    <row r="713" spans="1:34" ht="16.5" customHeight="1">
      <c r="A713" s="22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</row>
    <row r="714" spans="1:34" ht="16.5" customHeight="1">
      <c r="A714" s="22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</row>
    <row r="715" spans="1:34" ht="16.5" customHeight="1">
      <c r="A715" s="22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</row>
    <row r="716" spans="1:34" ht="16.5" customHeight="1">
      <c r="A716" s="22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</row>
    <row r="717" spans="1:34" ht="16.5" customHeight="1">
      <c r="A717" s="22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</row>
    <row r="718" spans="1:34" ht="16.5" customHeight="1">
      <c r="A718" s="22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</row>
    <row r="719" spans="1:34" ht="16.5" customHeight="1">
      <c r="A719" s="22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</row>
    <row r="720" spans="1:34" ht="16.5" customHeight="1">
      <c r="A720" s="22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</row>
    <row r="721" spans="1:34" ht="16.5" customHeight="1">
      <c r="A721" s="22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</row>
    <row r="722" spans="1:34" ht="16.5" customHeight="1">
      <c r="A722" s="22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</row>
    <row r="723" spans="1:34" ht="16.5" customHeight="1">
      <c r="A723" s="22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</row>
    <row r="724" spans="1:34" ht="16.5" customHeight="1">
      <c r="A724" s="22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</row>
    <row r="725" spans="1:34" ht="16.5" customHeight="1">
      <c r="A725" s="22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</row>
    <row r="726" spans="1:34" ht="16.5" customHeight="1">
      <c r="A726" s="22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</row>
    <row r="727" spans="1:34" ht="16.5" customHeight="1">
      <c r="A727" s="22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</row>
    <row r="728" spans="1:34" ht="16.5" customHeight="1">
      <c r="A728" s="22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</row>
    <row r="729" spans="1:34" ht="16.5" customHeight="1">
      <c r="A729" s="22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</row>
    <row r="730" spans="1:34" ht="16.5" customHeight="1">
      <c r="A730" s="22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</row>
    <row r="731" spans="1:34" ht="16.5" customHeight="1">
      <c r="A731" s="22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</row>
    <row r="732" spans="1:34" ht="16.5" customHeight="1">
      <c r="A732" s="22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</row>
    <row r="733" spans="1:34" ht="16.5" customHeight="1">
      <c r="A733" s="22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</row>
    <row r="734" spans="1:34" ht="16.5" customHeight="1">
      <c r="A734" s="22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</row>
    <row r="735" spans="1:34" ht="16.5" customHeight="1">
      <c r="A735" s="22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</row>
    <row r="736" spans="1:34" ht="16.5" customHeight="1">
      <c r="A736" s="22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</row>
    <row r="737" spans="1:34" ht="16.5" customHeight="1">
      <c r="A737" s="22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</row>
    <row r="738" spans="1:34" ht="16.5" customHeight="1">
      <c r="A738" s="22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</row>
    <row r="739" spans="1:34" ht="16.5" customHeight="1">
      <c r="A739" s="22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</row>
    <row r="740" spans="1:34" ht="16.5" customHeight="1">
      <c r="A740" s="22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</row>
    <row r="741" spans="1:34" ht="16.5" customHeight="1">
      <c r="A741" s="22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</row>
    <row r="742" spans="1:34" ht="16.5" customHeight="1">
      <c r="A742" s="22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</row>
    <row r="743" spans="1:34" ht="16.5" customHeight="1">
      <c r="A743" s="22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</row>
    <row r="744" spans="1:34" ht="16.5" customHeight="1">
      <c r="A744" s="22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</row>
    <row r="745" spans="1:34" ht="16.5" customHeight="1">
      <c r="A745" s="22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</row>
    <row r="746" spans="1:34" ht="16.5" customHeight="1">
      <c r="A746" s="22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</row>
    <row r="747" spans="1:34" ht="16.5" customHeight="1">
      <c r="A747" s="22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</row>
    <row r="748" spans="1:34" ht="16.5" customHeight="1">
      <c r="A748" s="22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</row>
    <row r="749" spans="1:34" ht="16.5" customHeight="1">
      <c r="A749" s="22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</row>
    <row r="750" spans="1:34" ht="16.5" customHeight="1">
      <c r="A750" s="22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</row>
    <row r="751" spans="1:34" ht="16.5" customHeight="1">
      <c r="A751" s="22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</row>
    <row r="752" spans="1:34" ht="16.5" customHeight="1">
      <c r="A752" s="22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</row>
    <row r="753" spans="1:34" ht="16.5" customHeight="1">
      <c r="A753" s="22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</row>
    <row r="754" spans="1:34" ht="16.5" customHeight="1">
      <c r="A754" s="22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</row>
    <row r="755" spans="1:34" ht="16.5" customHeight="1">
      <c r="A755" s="22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</row>
    <row r="756" spans="1:34" ht="16.5" customHeight="1">
      <c r="A756" s="22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</row>
    <row r="757" spans="1:34" ht="16.5" customHeight="1">
      <c r="A757" s="22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</row>
    <row r="758" spans="1:34" ht="16.5" customHeight="1">
      <c r="A758" s="22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</row>
    <row r="759" spans="1:34" ht="16.5" customHeight="1">
      <c r="A759" s="22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</row>
    <row r="760" spans="1:34" ht="16.5" customHeight="1">
      <c r="A760" s="22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</row>
    <row r="761" spans="1:34" ht="16.5" customHeight="1">
      <c r="A761" s="22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</row>
    <row r="762" spans="1:34" ht="16.5" customHeight="1">
      <c r="A762" s="22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</row>
    <row r="763" spans="1:34" ht="16.5" customHeight="1">
      <c r="A763" s="22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</row>
    <row r="764" spans="1:34" ht="16.5" customHeight="1">
      <c r="A764" s="22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</row>
    <row r="765" spans="1:34" ht="16.5" customHeight="1">
      <c r="A765" s="22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</row>
    <row r="766" spans="1:34" ht="16.5" customHeight="1">
      <c r="A766" s="22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</row>
    <row r="767" spans="1:34" ht="16.5" customHeight="1">
      <c r="A767" s="22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</row>
    <row r="768" spans="1:34" ht="16.5" customHeight="1">
      <c r="A768" s="22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</row>
    <row r="769" spans="1:34" ht="16.5" customHeight="1">
      <c r="A769" s="22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</row>
    <row r="770" spans="1:34" ht="16.5" customHeight="1">
      <c r="A770" s="22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</row>
    <row r="771" spans="1:34" ht="16.5" customHeight="1">
      <c r="A771" s="22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</row>
    <row r="772" spans="1:34" ht="16.5" customHeight="1">
      <c r="A772" s="22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</row>
    <row r="773" spans="1:34" ht="16.5" customHeight="1">
      <c r="A773" s="22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</row>
    <row r="774" spans="1:34" ht="16.5" customHeight="1">
      <c r="A774" s="22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</row>
    <row r="775" spans="1:34" ht="16.5" customHeight="1">
      <c r="A775" s="22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</row>
    <row r="776" spans="1:34" ht="16.5" customHeight="1">
      <c r="A776" s="22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</row>
    <row r="777" spans="1:34" ht="16.5" customHeight="1">
      <c r="A777" s="22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</row>
    <row r="778" spans="1:34" ht="16.5" customHeight="1">
      <c r="A778" s="22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</row>
    <row r="779" spans="1:34" ht="16.5" customHeight="1">
      <c r="A779" s="22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</row>
    <row r="780" spans="1:34" ht="16.5" customHeight="1">
      <c r="A780" s="22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</row>
    <row r="781" spans="1:34" ht="16.5" customHeight="1">
      <c r="A781" s="22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</row>
    <row r="782" spans="1:34" ht="16.5" customHeight="1">
      <c r="A782" s="22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</row>
    <row r="783" spans="1:34" ht="16.5" customHeight="1">
      <c r="A783" s="22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</row>
    <row r="784" spans="1:34" ht="16.5" customHeight="1">
      <c r="A784" s="22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</row>
    <row r="785" spans="1:34" ht="16.5" customHeight="1">
      <c r="A785" s="22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</row>
    <row r="786" spans="1:34" ht="16.5" customHeight="1">
      <c r="A786" s="22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</row>
    <row r="787" spans="1:34" ht="16.5" customHeight="1">
      <c r="A787" s="22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</row>
    <row r="788" spans="1:34" ht="16.5" customHeight="1">
      <c r="A788" s="22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</row>
    <row r="789" spans="1:34" ht="16.5" customHeight="1">
      <c r="A789" s="22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</row>
    <row r="790" spans="1:34" ht="16.5" customHeight="1">
      <c r="A790" s="22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</row>
    <row r="791" spans="1:34" ht="16.5" customHeight="1">
      <c r="A791" s="22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</row>
    <row r="792" spans="1:34" ht="16.5" customHeight="1">
      <c r="A792" s="22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</row>
    <row r="793" spans="1:34" ht="16.5" customHeight="1">
      <c r="A793" s="22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</row>
    <row r="794" spans="1:34" ht="16.5" customHeight="1">
      <c r="A794" s="22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</row>
    <row r="795" spans="1:34" ht="16.5" customHeight="1">
      <c r="A795" s="22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</row>
    <row r="796" spans="1:34" ht="16.5" customHeight="1">
      <c r="A796" s="22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</row>
    <row r="797" spans="1:34" ht="16.5" customHeight="1">
      <c r="A797" s="22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</row>
    <row r="798" spans="1:34" ht="16.5" customHeight="1">
      <c r="A798" s="22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</row>
    <row r="799" spans="1:34" ht="16.5" customHeight="1">
      <c r="A799" s="22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</row>
    <row r="800" spans="1:34" ht="16.5" customHeight="1">
      <c r="A800" s="22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</row>
    <row r="801" spans="1:34" ht="16.5" customHeight="1">
      <c r="A801" s="22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</row>
    <row r="802" spans="1:34" ht="16.5" customHeight="1">
      <c r="A802" s="22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</row>
    <row r="803" spans="1:34" ht="16.5" customHeight="1">
      <c r="A803" s="22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</row>
    <row r="804" spans="1:34" ht="16.5" customHeight="1">
      <c r="A804" s="22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</row>
    <row r="805" spans="1:34" ht="16.5" customHeight="1">
      <c r="A805" s="22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</row>
    <row r="806" spans="1:34" ht="16.5" customHeight="1">
      <c r="A806" s="22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</row>
    <row r="807" spans="1:34" ht="16.5" customHeight="1">
      <c r="A807" s="22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</row>
    <row r="808" spans="1:34" ht="16.5" customHeight="1">
      <c r="A808" s="22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</row>
    <row r="809" spans="1:34" ht="16.5" customHeight="1">
      <c r="A809" s="22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</row>
    <row r="810" spans="1:34" ht="16.5" customHeight="1">
      <c r="A810" s="22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</row>
    <row r="811" spans="1:34" ht="16.5" customHeight="1">
      <c r="A811" s="22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</row>
    <row r="812" spans="1:34" ht="16.5" customHeight="1">
      <c r="A812" s="22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</row>
    <row r="813" spans="1:34" ht="16.5" customHeight="1">
      <c r="A813" s="22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</row>
    <row r="814" spans="1:34" ht="16.5" customHeight="1">
      <c r="A814" s="22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</row>
    <row r="815" spans="1:34" ht="16.5" customHeight="1">
      <c r="A815" s="22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</row>
    <row r="816" spans="1:34" ht="16.5" customHeight="1">
      <c r="A816" s="22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</row>
    <row r="817" spans="1:34" ht="16.5" customHeight="1">
      <c r="A817" s="22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</row>
    <row r="818" spans="1:34" ht="16.5" customHeight="1">
      <c r="A818" s="22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</row>
    <row r="819" spans="1:34" ht="16.5" customHeight="1">
      <c r="A819" s="22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</row>
    <row r="820" spans="1:34" ht="16.5" customHeight="1">
      <c r="A820" s="22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</row>
    <row r="821" spans="1:34" ht="16.5" customHeight="1">
      <c r="A821" s="22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</row>
    <row r="822" spans="1:34" ht="16.5" customHeight="1">
      <c r="A822" s="22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</row>
    <row r="823" spans="1:34" ht="16.5" customHeight="1">
      <c r="A823" s="22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</row>
    <row r="824" spans="1:34" ht="16.5" customHeight="1">
      <c r="A824" s="22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</row>
    <row r="825" spans="1:34" ht="16.5" customHeight="1">
      <c r="A825" s="22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</row>
    <row r="826" spans="1:34" ht="16.5" customHeight="1">
      <c r="A826" s="22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</row>
    <row r="827" spans="1:34" ht="16.5" customHeight="1">
      <c r="A827" s="22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</row>
    <row r="828" spans="1:34" ht="16.5" customHeight="1">
      <c r="A828" s="22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</row>
    <row r="829" spans="1:34" ht="16.5" customHeight="1">
      <c r="A829" s="22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</row>
    <row r="830" spans="1:34" ht="16.5" customHeight="1">
      <c r="A830" s="22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</row>
    <row r="831" spans="1:34" ht="16.5" customHeight="1">
      <c r="A831" s="22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</row>
    <row r="832" spans="1:34" ht="16.5" customHeight="1">
      <c r="A832" s="22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</row>
    <row r="833" spans="1:34" ht="16.5" customHeight="1">
      <c r="A833" s="22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</row>
    <row r="834" spans="1:34" ht="16.5" customHeight="1">
      <c r="A834" s="22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</row>
    <row r="835" spans="1:34" ht="16.5" customHeight="1">
      <c r="A835" s="22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</row>
    <row r="836" spans="1:34" ht="16.5" customHeight="1">
      <c r="A836" s="22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</row>
    <row r="837" spans="1:34" ht="16.5" customHeight="1">
      <c r="A837" s="22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</row>
    <row r="838" spans="1:34" ht="16.5" customHeight="1">
      <c r="A838" s="22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</row>
    <row r="839" spans="1:34" ht="16.5" customHeight="1">
      <c r="A839" s="22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</row>
    <row r="840" spans="1:34" ht="16.5" customHeight="1">
      <c r="A840" s="22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</row>
    <row r="841" spans="1:34" ht="16.5" customHeight="1">
      <c r="A841" s="22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</row>
    <row r="842" spans="1:34" ht="16.5" customHeight="1">
      <c r="A842" s="22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</row>
    <row r="843" spans="1:34" ht="16.5" customHeight="1">
      <c r="A843" s="22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</row>
    <row r="844" spans="1:34" ht="16.5" customHeight="1">
      <c r="A844" s="22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</row>
    <row r="845" spans="1:34" ht="16.5" customHeight="1">
      <c r="A845" s="22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</row>
    <row r="846" spans="1:34" ht="16.5" customHeight="1">
      <c r="A846" s="22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</row>
    <row r="847" spans="1:34" ht="16.5" customHeight="1">
      <c r="A847" s="22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</row>
    <row r="848" spans="1:34" ht="16.5" customHeight="1">
      <c r="A848" s="22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</row>
    <row r="849" spans="1:34" ht="16.5" customHeight="1">
      <c r="A849" s="22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</row>
    <row r="850" spans="1:34" ht="16.5" customHeight="1">
      <c r="A850" s="22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</row>
    <row r="851" spans="1:34" ht="16.5" customHeight="1">
      <c r="A851" s="22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</row>
    <row r="852" spans="1:34" ht="16.5" customHeight="1">
      <c r="A852" s="22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</row>
    <row r="853" spans="1:34" ht="16.5" customHeight="1">
      <c r="A853" s="22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</row>
    <row r="854" spans="1:34" ht="16.5" customHeight="1">
      <c r="A854" s="22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</row>
    <row r="855" spans="1:34" ht="16.5" customHeight="1">
      <c r="A855" s="22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</row>
    <row r="856" spans="1:34" ht="16.5" customHeight="1">
      <c r="A856" s="22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</row>
    <row r="857" spans="1:34" ht="16.5" customHeight="1">
      <c r="A857" s="22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</row>
    <row r="858" spans="1:34" ht="16.5" customHeight="1">
      <c r="A858" s="22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</row>
    <row r="859" spans="1:34" ht="16.5" customHeight="1">
      <c r="A859" s="22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</row>
    <row r="860" spans="1:34" ht="16.5" customHeight="1">
      <c r="A860" s="22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</row>
    <row r="861" spans="1:34" ht="16.5" customHeight="1">
      <c r="A861" s="22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</row>
    <row r="862" spans="1:34" ht="16.5" customHeight="1">
      <c r="A862" s="22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</row>
    <row r="863" spans="1:34" ht="16.5" customHeight="1">
      <c r="A863" s="22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</row>
    <row r="864" spans="1:34" ht="16.5" customHeight="1">
      <c r="A864" s="22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</row>
    <row r="865" spans="1:34" ht="16.5" customHeight="1">
      <c r="A865" s="22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</row>
    <row r="866" spans="1:34" ht="16.5" customHeight="1">
      <c r="A866" s="22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</row>
    <row r="867" spans="1:34" ht="16.5" customHeight="1">
      <c r="A867" s="22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</row>
    <row r="868" spans="1:34" ht="16.5" customHeight="1">
      <c r="A868" s="22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</row>
    <row r="869" spans="1:34" ht="16.5" customHeight="1">
      <c r="A869" s="22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</row>
    <row r="870" spans="1:34" ht="16.5" customHeight="1">
      <c r="A870" s="22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</row>
    <row r="871" spans="1:34" ht="16.5" customHeight="1">
      <c r="A871" s="22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</row>
    <row r="872" spans="1:34" ht="16.5" customHeight="1">
      <c r="A872" s="22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</row>
    <row r="873" spans="1:34" ht="16.5" customHeight="1">
      <c r="A873" s="22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</row>
    <row r="874" spans="1:34" ht="16.5" customHeight="1">
      <c r="A874" s="22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</row>
    <row r="875" spans="1:34" ht="16.5" customHeight="1">
      <c r="A875" s="22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</row>
    <row r="876" spans="1:34" ht="16.5" customHeight="1">
      <c r="A876" s="22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</row>
    <row r="877" spans="1:34" ht="16.5" customHeight="1">
      <c r="A877" s="22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</row>
    <row r="878" spans="1:34" ht="16.5" customHeight="1">
      <c r="A878" s="22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</row>
    <row r="879" spans="1:34" ht="16.5" customHeight="1">
      <c r="A879" s="22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</row>
    <row r="880" spans="1:34" ht="16.5" customHeight="1">
      <c r="A880" s="22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</row>
    <row r="881" spans="1:34" ht="16.5" customHeight="1">
      <c r="A881" s="22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</row>
    <row r="882" spans="1:34" ht="16.5" customHeight="1">
      <c r="A882" s="22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</row>
    <row r="883" spans="1:34" ht="16.5" customHeight="1">
      <c r="A883" s="22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</row>
    <row r="884" spans="1:34" ht="16.5" customHeight="1">
      <c r="A884" s="22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</row>
    <row r="885" spans="1:34" ht="16.5" customHeight="1">
      <c r="A885" s="22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</row>
    <row r="886" spans="1:34" ht="16.5" customHeight="1">
      <c r="A886" s="22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</row>
    <row r="887" spans="1:34" ht="16.5" customHeight="1">
      <c r="A887" s="22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</row>
    <row r="888" spans="1:34" ht="16.5" customHeight="1">
      <c r="A888" s="22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</row>
    <row r="889" spans="1:34" ht="16.5" customHeight="1">
      <c r="A889" s="22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</row>
    <row r="890" spans="1:34" ht="16.5" customHeight="1">
      <c r="A890" s="22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</row>
    <row r="891" spans="1:34" ht="16.5" customHeight="1">
      <c r="A891" s="22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</row>
    <row r="892" spans="1:34" ht="16.5" customHeight="1">
      <c r="A892" s="22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</row>
    <row r="893" spans="1:34" ht="16.5" customHeight="1">
      <c r="A893" s="22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</row>
    <row r="894" spans="1:34" ht="16.5" customHeight="1">
      <c r="A894" s="22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</row>
    <row r="895" spans="1:34" ht="16.5" customHeight="1">
      <c r="A895" s="22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</row>
    <row r="896" spans="1:34" ht="16.5" customHeight="1">
      <c r="A896" s="22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</row>
    <row r="897" spans="1:34" ht="16.5" customHeight="1">
      <c r="A897" s="22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</row>
    <row r="898" spans="1:34" ht="16.5" customHeight="1">
      <c r="A898" s="22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</row>
    <row r="899" spans="1:34" ht="16.5" customHeight="1">
      <c r="A899" s="22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</row>
    <row r="900" spans="1:34" ht="16.5" customHeight="1">
      <c r="A900" s="22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</row>
    <row r="901" spans="1:34" ht="16.5" customHeight="1">
      <c r="A901" s="22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</row>
    <row r="902" spans="1:34" ht="16.5" customHeight="1">
      <c r="A902" s="22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</row>
    <row r="903" spans="1:34" ht="16.5" customHeight="1">
      <c r="A903" s="22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</row>
    <row r="904" spans="1:34" ht="16.5" customHeight="1">
      <c r="A904" s="22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</row>
    <row r="905" spans="1:34" ht="16.5" customHeight="1">
      <c r="A905" s="22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</row>
    <row r="906" spans="1:34" ht="16.5" customHeight="1">
      <c r="A906" s="22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</row>
    <row r="907" spans="1:34" ht="16.5" customHeight="1">
      <c r="A907" s="22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</row>
    <row r="908" spans="1:34" ht="16.5" customHeight="1">
      <c r="A908" s="22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</row>
    <row r="909" spans="1:34" ht="16.5" customHeight="1">
      <c r="A909" s="22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</row>
    <row r="910" spans="1:34" ht="16.5" customHeight="1">
      <c r="A910" s="22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</row>
    <row r="911" spans="1:34" ht="16.5" customHeight="1">
      <c r="A911" s="22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</row>
    <row r="912" spans="1:34" ht="16.5" customHeight="1">
      <c r="A912" s="22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</row>
    <row r="913" spans="1:34" ht="16.5" customHeight="1">
      <c r="A913" s="22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</row>
    <row r="914" spans="1:34" ht="16.5" customHeight="1">
      <c r="A914" s="22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</row>
    <row r="915" spans="1:34" ht="16.5" customHeight="1">
      <c r="A915" s="22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</row>
    <row r="916" spans="1:34" ht="16.5" customHeight="1">
      <c r="A916" s="22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</row>
    <row r="917" spans="1:34" ht="16.5" customHeight="1">
      <c r="A917" s="22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</row>
    <row r="918" spans="1:34" ht="16.5" customHeight="1">
      <c r="A918" s="22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</row>
    <row r="919" spans="1:34" ht="16.5" customHeight="1">
      <c r="A919" s="22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</row>
    <row r="920" spans="1:34" ht="16.5" customHeight="1">
      <c r="A920" s="22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</row>
    <row r="921" spans="1:34" ht="16.5" customHeight="1">
      <c r="A921" s="22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</row>
    <row r="922" spans="1:34" ht="16.5" customHeight="1">
      <c r="A922" s="22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</row>
    <row r="923" spans="1:34" ht="16.5" customHeight="1">
      <c r="A923" s="22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</row>
    <row r="924" spans="1:34" ht="16.5" customHeight="1">
      <c r="A924" s="22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</row>
    <row r="925" spans="1:34" ht="16.5" customHeight="1">
      <c r="A925" s="22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</row>
    <row r="926" spans="1:34" ht="16.5" customHeight="1">
      <c r="A926" s="22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</row>
    <row r="927" spans="1:34" ht="16.5" customHeight="1">
      <c r="A927" s="22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</row>
    <row r="928" spans="1:34" ht="16.5" customHeight="1">
      <c r="A928" s="22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</row>
    <row r="929" spans="1:34" ht="16.5" customHeight="1">
      <c r="A929" s="22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</row>
    <row r="930" spans="1:34" ht="16.5" customHeight="1">
      <c r="A930" s="22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</row>
    <row r="931" spans="1:34" ht="16.5" customHeight="1">
      <c r="A931" s="22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</row>
    <row r="932" spans="1:34" ht="16.5" customHeight="1">
      <c r="A932" s="22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</row>
    <row r="933" spans="1:34" ht="16.5" customHeight="1">
      <c r="A933" s="22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</row>
    <row r="934" spans="1:34" ht="16.5" customHeight="1">
      <c r="A934" s="22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</row>
    <row r="935" spans="1:34" ht="16.5" customHeight="1">
      <c r="A935" s="22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</row>
    <row r="936" spans="1:34" ht="16.5" customHeight="1">
      <c r="A936" s="22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</row>
    <row r="937" spans="1:34" ht="16.5" customHeight="1">
      <c r="A937" s="22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</row>
    <row r="938" spans="1:34" ht="16.5" customHeight="1">
      <c r="A938" s="22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</row>
    <row r="939" spans="1:34" ht="16.5" customHeight="1">
      <c r="A939" s="22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</row>
    <row r="940" spans="1:34" ht="16.5" customHeight="1">
      <c r="A940" s="22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</row>
    <row r="941" spans="1:34" ht="16.5" customHeight="1">
      <c r="A941" s="22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</row>
    <row r="942" spans="1:34" ht="16.5" customHeight="1">
      <c r="A942" s="22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</row>
    <row r="943" spans="1:34" ht="16.5" customHeight="1">
      <c r="A943" s="22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</row>
    <row r="944" spans="1:34" ht="16.5" customHeight="1">
      <c r="A944" s="22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</row>
    <row r="945" spans="1:34" ht="16.5" customHeight="1">
      <c r="A945" s="22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</row>
    <row r="946" spans="1:34" ht="16.5" customHeight="1">
      <c r="A946" s="22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</row>
    <row r="947" spans="1:34" ht="16.5" customHeight="1">
      <c r="A947" s="22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</row>
    <row r="948" spans="1:34" ht="16.5" customHeight="1">
      <c r="A948" s="22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</row>
    <row r="949" spans="1:34" ht="16.5" customHeight="1">
      <c r="A949" s="22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</row>
    <row r="950" spans="1:34" ht="16.5" customHeight="1">
      <c r="A950" s="22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</row>
    <row r="951" spans="1:34" ht="16.5" customHeight="1">
      <c r="A951" s="22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</row>
    <row r="952" spans="1:34" ht="16.5" customHeight="1">
      <c r="A952" s="22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</row>
    <row r="953" spans="1:34" ht="16.5" customHeight="1">
      <c r="A953" s="22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</row>
    <row r="954" spans="1:34" ht="16.5" customHeight="1">
      <c r="A954" s="22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</row>
    <row r="955" spans="1:34" ht="16.5" customHeight="1">
      <c r="A955" s="22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</row>
    <row r="956" spans="1:34" ht="16.5" customHeight="1">
      <c r="A956" s="22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</row>
    <row r="957" spans="1:34" ht="16.5" customHeight="1">
      <c r="A957" s="22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</row>
    <row r="958" spans="1:34" ht="16.5" customHeight="1">
      <c r="A958" s="22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</row>
    <row r="959" spans="1:34" ht="16.5" customHeight="1">
      <c r="A959" s="22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</row>
    <row r="960" spans="1:34" ht="16.5" customHeight="1">
      <c r="A960" s="22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</row>
    <row r="961" spans="1:34" ht="16.5" customHeight="1">
      <c r="A961" s="22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</row>
    <row r="962" spans="1:34" ht="16.5" customHeight="1">
      <c r="A962" s="22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</row>
    <row r="963" spans="1:34" ht="16.5" customHeight="1">
      <c r="A963" s="22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</row>
    <row r="964" spans="1:34" ht="16.5" customHeight="1">
      <c r="A964" s="22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</row>
    <row r="965" spans="1:34" ht="16.5" customHeight="1">
      <c r="A965" s="22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</row>
    <row r="966" spans="1:34" ht="16.5" customHeight="1">
      <c r="A966" s="22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</row>
    <row r="967" spans="1:34" ht="16.5" customHeight="1">
      <c r="A967" s="22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</row>
    <row r="968" spans="1:34" ht="16.5" customHeight="1">
      <c r="A968" s="22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</row>
    <row r="969" spans="1:34" ht="16.5" customHeight="1">
      <c r="A969" s="22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</row>
    <row r="970" spans="1:34" ht="16.5" customHeight="1">
      <c r="A970" s="22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</row>
    <row r="971" spans="1:34" ht="16.5" customHeight="1">
      <c r="A971" s="22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</row>
    <row r="972" spans="1:34" ht="16.5" customHeight="1">
      <c r="A972" s="22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</row>
    <row r="973" spans="1:34" ht="16.5" customHeight="1">
      <c r="A973" s="22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</row>
    <row r="974" spans="1:34" ht="16.5" customHeight="1">
      <c r="A974" s="22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</row>
    <row r="975" spans="1:34" ht="16.5" customHeight="1">
      <c r="A975" s="22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</row>
    <row r="976" spans="1:34" ht="16.5" customHeight="1">
      <c r="A976" s="22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</row>
    <row r="977" spans="1:34" ht="16.5" customHeight="1">
      <c r="A977" s="22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</row>
    <row r="978" spans="1:34" ht="16.5" customHeight="1">
      <c r="A978" s="22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</row>
    <row r="979" spans="1:34" ht="16.5" customHeight="1">
      <c r="A979" s="22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</row>
    <row r="980" spans="1:34" ht="16.5" customHeight="1">
      <c r="A980" s="22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</row>
    <row r="981" spans="1:34" ht="16.5" customHeight="1">
      <c r="A981" s="22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</row>
    <row r="982" spans="1:34" ht="16.5" customHeight="1">
      <c r="A982" s="22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</row>
    <row r="983" spans="1:34" ht="16.5" customHeight="1">
      <c r="A983" s="22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</row>
    <row r="984" spans="1:34" ht="16.5" customHeight="1">
      <c r="A984" s="22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</row>
    <row r="985" spans="1:34" ht="16.5" customHeight="1">
      <c r="A985" s="22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</row>
    <row r="986" spans="1:34" ht="16.5" customHeight="1">
      <c r="A986" s="22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</row>
    <row r="987" spans="1:34" ht="16.5" customHeight="1">
      <c r="A987" s="22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</row>
    <row r="988" spans="1:34" ht="16.5" customHeight="1">
      <c r="A988" s="22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</row>
    <row r="989" spans="1:34" ht="16.5" customHeight="1">
      <c r="A989" s="22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</row>
    <row r="990" spans="1:34" ht="16.5" customHeight="1">
      <c r="A990" s="22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</row>
    <row r="991" spans="1:34" ht="16.5" customHeight="1">
      <c r="A991" s="22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</row>
    <row r="992" spans="1:34" ht="16.5" customHeight="1">
      <c r="A992" s="22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</row>
    <row r="993" spans="1:34" ht="16.5" customHeight="1">
      <c r="A993" s="22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</row>
    <row r="994" spans="1:34" ht="16.5" customHeight="1">
      <c r="A994" s="22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</row>
    <row r="995" spans="1:34" ht="16.5" customHeight="1">
      <c r="A995" s="22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</row>
    <row r="996" spans="1:34" ht="16.5" customHeight="1">
      <c r="A996" s="22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</row>
    <row r="997" spans="1:34" ht="16.5" customHeight="1">
      <c r="A997" s="22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</row>
    <row r="998" spans="1:34" ht="16.5" customHeight="1">
      <c r="A998" s="22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</row>
    <row r="999" spans="1:34" ht="16.5" customHeight="1">
      <c r="A999" s="22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</row>
    <row r="1000" spans="1:34" ht="16.5" customHeight="1">
      <c r="A1000" s="22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</row>
  </sheetData>
  <mergeCells count="9">
    <mergeCell ref="Y1:AC1"/>
    <mergeCell ref="AD1:AH1"/>
    <mergeCell ref="A1:A2"/>
    <mergeCell ref="B1:B2"/>
    <mergeCell ref="C1:F1"/>
    <mergeCell ref="G1:K1"/>
    <mergeCell ref="L1:O1"/>
    <mergeCell ref="P1:S1"/>
    <mergeCell ref="T1:X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ENCUENTROS DE DIALOGO</vt:lpstr>
      <vt:lpstr>Instrutivo</vt:lpstr>
      <vt:lpstr>GENERAL</vt:lpstr>
      <vt:lpstr>COMUNICACIONES</vt:lpstr>
      <vt:lpstr>Tableros_Control</vt:lpstr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user</cp:lastModifiedBy>
  <dcterms:created xsi:type="dcterms:W3CDTF">2022-05-10T15:09:18Z</dcterms:created>
  <dcterms:modified xsi:type="dcterms:W3CDTF">2023-02-01T22:14:12Z</dcterms:modified>
</cp:coreProperties>
</file>